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</sheets>
  <definedNames>
    <definedName name="_Toc139712419" localSheetId="0">'Лист1'!#REF!</definedName>
    <definedName name="_Toc139712420" localSheetId="0">'Лист1'!#REF!</definedName>
    <definedName name="_xlnm.Print_Titles" localSheetId="0">'Лист1'!$17:$18</definedName>
    <definedName name="_xlnm.Print_Area" localSheetId="0">'Лист1'!$A$1:$G$626</definedName>
  </definedNames>
  <calcPr fullCalcOnLoad="1"/>
</workbook>
</file>

<file path=xl/sharedStrings.xml><?xml version="1.0" encoding="utf-8"?>
<sst xmlns="http://schemas.openxmlformats.org/spreadsheetml/2006/main" count="918" uniqueCount="418">
  <si>
    <t>сохранение и развитие движения студенческих отрядов в крае, повышение конкурентоспособности молодёжи на рынке труда и вовлечение её в программы по развитию лидерства, самоуправления, содействие развитию молодёжного предпринимательства - 0,105 млн.руб.; развитие добровольческой деятельности молодёжи - 0,012 млн.руб.;</t>
  </si>
  <si>
    <t>оформляется земельный участок под строительство цеха</t>
  </si>
  <si>
    <t>организация краевых спартакиад, сборов, краевых профильных смен "Юный десантник", "Юный танкист", туристических слетов, фестивалей, конкурсов в сфере гражданского образования и патриотического воспитания - 0,100 млн.руб.; реализация приоритетного национального проекта "Образование" (поддержка талантливой молодёжи) - 0,204 млн.руб.; обеспечение участия талантливой молодёжи края в конкурсных мероприятиях международного, всероссийского и межрегионального уровней, организация международных и межрегиональных образовательных форумов в крае - 0,017 млн.руб.; проведение грантового конкурса по поддержке молодёжных инициатив - 0,115 млн.руб., повышение квалификации специалистов в сфере работы с молодёжью - 0,018 млн.руб.</t>
  </si>
  <si>
    <r>
      <t xml:space="preserve">организация временного трудоустройства безработных граждан в возрасте от 18 до 20 лет - 0,024 млн.руб.; организация временного трудоустройства безработных граждан в возрасте от 14 до 18 лет - 0,756 млн.руб.; организация содействию самозанятости безработных граждан - 0,030 млн.руб.; содействие гражданам в переселении для работы в сельской местности - 0,004 млн.руб.; выплата пособий по безработице безработным гражданам - 30,345 млн.руб.; </t>
    </r>
    <r>
      <rPr>
        <b/>
        <sz val="11"/>
        <rFont val="Times New Roman"/>
        <family val="1"/>
      </rPr>
      <t xml:space="preserve">за счет внебюджетных источников: </t>
    </r>
    <r>
      <rPr>
        <sz val="11"/>
        <rFont val="Times New Roman"/>
        <family val="1"/>
      </rPr>
      <t xml:space="preserve">организация общественных работ - 3,532 млн.руб.;организация временного трудоустройства безработных граждан, испытывающих трудности в поиске работы - 0,548 млн.руб.;организация временного трудоустройства безработных граждан в возрасте от 18 до 20 лет - 0,059 млн.руб.;  организация временного трудоустройства безработных граждан в возрасте от 14 до 18 лет - 0,086 млн.руб.; </t>
    </r>
  </si>
  <si>
    <r>
      <t xml:space="preserve">за счет федерального бюджета: </t>
    </r>
    <r>
      <rPr>
        <sz val="11"/>
        <rFont val="Times New Roman"/>
        <family val="1"/>
      </rPr>
      <t xml:space="preserve">опережающее профессиональное обучение и стажировка работников, находящихся под угрозой увольнения (простой, введение режима неполного рабочего времени, проведение мероприятий по высвобождению работников), работников организаций производственной сферы - 0,454 млн.руб.; профессиональная переподготовка врачей в соответствии с программой модернизации здравоохранения Алтайского края - 0,210 млн.руб.; опережающее профессиональное обучение и стажировка женщин, работающих во вредных и тяжелых условиях труда, с целью их вывода с вредного производства - 0,433 млн.руб.; </t>
    </r>
  </si>
  <si>
    <t xml:space="preserve">профессиональная подготовка, переподготовка и повышение квалификации женщин, находящихся в отпуске по уходу за ребенком до трех лет, планирующих возвращение к трудовой деятельности - 0,410 млн.руб.;стажировка выпускников образовательных учреждений в целях приобретения ими опыта работы (участники мероприятия - выпускники и наставники) - 2,145 млн.руб.; содействие трудоустройству незанятых инвалидов, родителей, воспитывающих детей-инвалидов, многодетных родителей - 0,450 млн.руб.; содействие самозанятости безработных граждан и стимулирование создания безработными гражданами, открывшими собственное дело, дополнительных рабочих мест для трудоустройства безработных граждан - 0,7,780 млн.руб.; информационное сопровождение реализации мероприятий Программы 0,020 млн.руб.; </t>
  </si>
  <si>
    <r>
      <t>за счет краевого бюджета:</t>
    </r>
    <r>
      <rPr>
        <sz val="11"/>
        <rFont val="Times New Roman"/>
        <family val="1"/>
      </rPr>
      <t xml:space="preserve"> опережающее профессиональное обучение и стажировка женщин, работающих во вредных и тяжелых условиях труда, с целью их вывода с вредного производства - 0,260 млн.руб.; стажировка выпускников образовательных учреждений в целях приобретения ими опыта работы (участники мероприятия - выпускники и наставники) - 0,362 млн.руб.;содействие трудоустройству незанятых инвалидов, родителей, воспитывающих детей-инвалидов, многодетных родителей - 0,480 млн.руб.;</t>
    </r>
  </si>
  <si>
    <t xml:space="preserve">2.КЦП "Демографическое развитие Алтайского края" на 2010 - 2015 годы - всего, </t>
  </si>
  <si>
    <t>3. ГЦП "Обеспечение жильем или улучшение жилищных условий молодых семей в городе Рубцовске на 2007 - 2010 годы"(софинансирование в рамках КЦП "Обеспечение жильем или улучшение жилищных условий молодых семей в Алтайском крае" на 2004 - 2010 годы и ФЦП "Жилище" на 2002-2010 годы) - всего,</t>
  </si>
  <si>
    <t>4. МЦП "Обеспечение жильем или улучшение жилищных условий молодых семей в городе Рубцовске на 2011 - 2015 годы"(софинансирование в рамках КЦП "Обеспечение жильем молодых семей в Алтайском крае" на 2011 - 2015 годы и ФЦП "Жилище" на 2011-2015 годы) - всего,</t>
  </si>
  <si>
    <r>
      <t xml:space="preserve">5. ГЦП "Молодежь города Рубцовска" на 2008 - 2011 годы и КЦП "Молодежь Алтая" на 2007 - 2010 годы </t>
    </r>
    <r>
      <rPr>
        <i/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 xml:space="preserve"> всего,</t>
    </r>
  </si>
  <si>
    <r>
      <t xml:space="preserve">6. ВЦП "Молодежь Алтая" на 2011 - 2013 годы </t>
    </r>
    <r>
      <rPr>
        <i/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 xml:space="preserve"> всего,</t>
    </r>
  </si>
  <si>
    <t>7. КЦП "Дети Алтая" на 2007 - 2010 годы - всего,</t>
  </si>
  <si>
    <t>8. КЦП "Профилактика отказов от новорожденных детей в Алтайском крае "Я не  могу без тебя" на 2009 - 2011 годы - всего,</t>
  </si>
  <si>
    <t>9. КЦП "Раннее выявление социального неблагополучия и работа с семьями "группы риска" в Алтайском крае "Свет в родном окне"" на 2009 - 2011 годы - всего,</t>
  </si>
  <si>
    <t>11. ВЦП "Формирование и пропаганда здорового образа жизни среди населения Алтайского края" на 2008 - 2010 годы - всего,</t>
  </si>
  <si>
    <t xml:space="preserve">МУ "Управление здравоохранения" г.Рубцовска; Управление социальной защиты населения по городу Рубцовску; КГСУО "Территориальный центр социальной помощи семьи и детям города Рубцовска"; </t>
  </si>
  <si>
    <t>введено 3457 кв.м. общей площади жилых квартир в 2009 году</t>
  </si>
  <si>
    <t>введено в 2010 году 312,4 кв.м общей площади.  Вместимость закусочной 55 человек.</t>
  </si>
  <si>
    <t>строительство объекта общей площадью 334 кв.м, в том числе торговой 84 кв.м.Ввод в 2013 году.</t>
  </si>
  <si>
    <t>ЦЕЛЬ 1: Создание условий для стабилизации численности и занятости населения</t>
  </si>
  <si>
    <t>Развитие малого и среднего предпринимательства</t>
  </si>
  <si>
    <t>Инвестиции в жилищное строительство</t>
  </si>
  <si>
    <t>ЦЕЛЬ 2: Формирование условий для развития экономического потенциала города</t>
  </si>
  <si>
    <t>Потребительский рынок</t>
  </si>
  <si>
    <t>Жилищно - коммунальное хозяйство</t>
  </si>
  <si>
    <t>Транспорт и дорожное хозяйство</t>
  </si>
  <si>
    <t xml:space="preserve"> Здравоохранение</t>
  </si>
  <si>
    <t>Безопасность населения</t>
  </si>
  <si>
    <t>ЦЕЛЬ 3: Обеспечение комфортной среды жизнедеятельности для жителей города</t>
  </si>
  <si>
    <t>Социальная защита и поддержка населения</t>
  </si>
  <si>
    <t>Культура</t>
  </si>
  <si>
    <t>Образование</t>
  </si>
  <si>
    <t>ЦЕЛЬ 4: Развитие благоприятного социального климата для населения</t>
  </si>
  <si>
    <t>Физическая культура и спорт</t>
  </si>
  <si>
    <t>Инвестиционная деятельность товаропроизводителей промышленной продукции</t>
  </si>
  <si>
    <t>Модернизация котельной установки БКЗ 85-13-250 ст. №3</t>
  </si>
  <si>
    <t>строительство напорно-разводящих водопроводных сетей (1очередь)</t>
  </si>
  <si>
    <t xml:space="preserve">муниципальный бюджет </t>
  </si>
  <si>
    <t>Управление по ЖКДХ и благоустройству администрации города Рубцовска; УКС администрации города Рубцовска; МУП "Рубцовский тепловой комплекс"</t>
  </si>
  <si>
    <t xml:space="preserve">МУ "Управление по делам ГОиЧС города Рубцовска Алтайского края";  Управление внутренних дел по городу Рубцовску;  УКС администрации города Рубцовска; МУ "Управление культуры, спорта и молодежной политики"                 г.Рубцовска;  </t>
  </si>
  <si>
    <t>занесено в информационную базу ИСОГД 4326 сообщений о правообладателях земельных участков; занесено в информационную базу 1472 сведения о границах земельных участков; проведены публичные слушания по двум проектам планировки и межевания  территории, опубликованы результаты, получены сведения государственного земельного кадастра, ГУ "Алтайское ЦГМС", органов технической инвентаризации для реализации мероприятий программы; профинансировано мероприятия по созданию и обновлению топографических планов, подготовке проектов планировки, землеустроительные работы, по ведению информационной системы обеспечения градостроительной  деятельности (ИСОГД), по публикации материалов о проектах градостроительных решений</t>
  </si>
  <si>
    <t>Администрация города; Управление по ЖКДХ и благоустройству администрации города Рубцовска</t>
  </si>
  <si>
    <t>реконструкция хлораторной ВОС</t>
  </si>
  <si>
    <t>строительство общежития ФГУ ИК - 5 на 300 мест</t>
  </si>
  <si>
    <t>пожарная часть в Алтайском крае, г. Рубцовск (строительство)</t>
  </si>
  <si>
    <t>ПРИЛОЖЕНИЕ 1</t>
  </si>
  <si>
    <t xml:space="preserve">55. Закусочная по ул.Федоренко - всего,  </t>
  </si>
  <si>
    <t xml:space="preserve">ИП Аракелян </t>
  </si>
  <si>
    <t xml:space="preserve"> МУ "Управление культуры, спорта и молодежной политики"; </t>
  </si>
  <si>
    <t xml:space="preserve">открытие 20 дополнительных мест </t>
  </si>
  <si>
    <t>оснащение устройством защитного отключения пожарной охраны образовательных учреждений</t>
  </si>
  <si>
    <t xml:space="preserve">в 2011 году введено отделение  сосудистой  патологии  МУЗ "Городская больница № 2"                   (1 очередь) на 120 коек площадью 4298,5 кв.м; выполнены малые архитектурные формы на 85%, озеленение на 60%, наружная отделка на 70%
</t>
  </si>
  <si>
    <t>подготовлены информационные материалы 1500 экземпляров для профилактики ВИЧ/СПИДа</t>
  </si>
  <si>
    <t>закуп медицинских иммунобиологических препаратов для иммунизации детей против природно-очаговых заболеваний, для проведения прививок по эпидемическим показаниям в очагах инфекционных заболеваний и от гриппа</t>
  </si>
  <si>
    <t>совершенствование системы медикаментозной помощи, оказываемой лицам, страдающим психическими расстройствами (повышение эффективности психофармакотерапии путем использования современных высокоэффективных лекарственных средств в условиях психиатрического стационара</t>
  </si>
  <si>
    <t>в 2011 году дополнительно были профинансированы: подпрограмма "Неотложные меры по предупреждению распространения в Алтайском крае заболевания, вызываемого вирусом иммунодефицита человека (ВИЧ-инфекции)" на 2007-2011 годы на приобретение расходных материалов для лабораторной диагностики - 0,982 млн.руб.; подпрограмма "Профилактика, лечение и реабилитация лиц, больных алкоголизмом, наркоманией и токсикоманией" на 2007-2011 годы на  оснащение медицинским оборудованием государственных наркологических диспансеров; приобретение персональных компьютеров для организации автоматизированных рабочих мест - 1,341 млн.руб.</t>
  </si>
  <si>
    <t>приобретение рентген-пленки - 0,020 млн. руб., туберкулина на 83640 доз и проявителя на сумму 0,005 млн. руб.</t>
  </si>
  <si>
    <t>программа завершена</t>
  </si>
  <si>
    <t>проведение вакцинации детей в возрасте до 1 года против дифтерии, столбняка, коклюша, полиомиелита, кори, туберкулеза, эпидемического паротита, краснухи, вирусного гепатита; ревакцинация детей в возрасте  2-х лет против дифтерии, полиомиелита, коклюша; в 2011 году охват иммунизацией против дифтерии взрослого населения 91,4%</t>
  </si>
  <si>
    <t xml:space="preserve">строительство банно-прачечного комбината для КГСУСО "Рубцовский специальный дом - интерната для престарелых и инвалидов" (г.Рубцовск ул Р.Зорге, 157) </t>
  </si>
  <si>
    <t>ввод в действие 115 кв.м общей площади, в том числе торговой 44 кв.м планируется в 2013 году</t>
  </si>
  <si>
    <t>введено в 2009 году</t>
  </si>
  <si>
    <t xml:space="preserve">введено в 2010 году </t>
  </si>
  <si>
    <t xml:space="preserve">введен в 2009 году </t>
  </si>
  <si>
    <t>в 2011 году введено в действие 706,9 кв.м общей площади, в том числе торговой 513,3 кв.м</t>
  </si>
  <si>
    <t>штукатурка, побелка коридоров на этажах, ремонт сетей внутреннего водоснабжения в постирочной, облицовка стен и пола сушки плиткой</t>
  </si>
  <si>
    <t>в 2011 году введено здание подсобно-бытового назначения общей площадью 253 кв.м.; в 2013 году планируется ввод 692 кв.м. общей площади, в том числе торговой 330 кв.м</t>
  </si>
  <si>
    <t>запущен в эксплуатацию резервуар чистой воды № 3 мощностью 3000 куб.м чистой воды на водопроводных очистных сооружениях города Рубцовска</t>
  </si>
  <si>
    <t>строительство резервуара чистой воды № 3 на водопроводных очистных сооружениях города Рубцовска (в т.ч. корректировка ПСД)</t>
  </si>
  <si>
    <t xml:space="preserve">программа завершена в 2010 году; </t>
  </si>
  <si>
    <t>реализация проекта не осуществлялась</t>
  </si>
  <si>
    <t>Модернизация котельных № 1, 4, 5, 10</t>
  </si>
  <si>
    <t>в 2011 году программа не финансировалась</t>
  </si>
  <si>
    <t>в 2011 году мероприятия не финансировались</t>
  </si>
  <si>
    <t xml:space="preserve">проект завершен в 2010 году; </t>
  </si>
  <si>
    <t>в 2011 году не планировалось финансирование программы</t>
  </si>
  <si>
    <t>в 2011 году не планировалось финансирование объекта</t>
  </si>
  <si>
    <t xml:space="preserve">приобретение железобетонных балок для пролетных строений ВТК-21С - 22 шт; демонтаж конструкций - 90%);устройство временного электроснабжения на период ремонта - 100%; организация движения (временные знаки) - 100%; вспомогательные мероприятия по ремонту моста - 80%
</t>
  </si>
  <si>
    <t>12. ВЦП "Формирование и пропаганда здорового образа жизни среди населения Алтайского края" на 2011 - 2013 годы - всего,</t>
  </si>
  <si>
    <t>13. Программа "Содействие занятости населения города Рубцовска" на 2008 - 2010 годы и КЦП "Содействие занятости населения Алтайского края" на 2007 - 2010 годы - всего,</t>
  </si>
  <si>
    <t>14. МЦП "Содействие занятости населения города Рубцовска" на 2011 - 2013 годы и КЦП "Содействие занятости населения Алтайского края" на 2010 - 2012 годы - всего,</t>
  </si>
  <si>
    <t>15. КЦП "Дополнительные меры по снижению напряженности на рынке труда Алтайского края  в 2009 году"  - всего,</t>
  </si>
  <si>
    <t>17. КЦП "Дополнительные меры по снижению напряженности на рынке труда Алтайского края  в 2011 году"  - всего,</t>
  </si>
  <si>
    <t>18. КЦП "Подготовка квалифицированных рабочих кадров  для различных отраслей экономики Алтайского края" на 2008-2012 годы  - всего,</t>
  </si>
  <si>
    <t>19. КЦП "Подготовка квалифицированных рабочих кадров  для различных отраслей экономики Алтайского края" на 2010-2012 годы  - всего,</t>
  </si>
  <si>
    <t>20. ВЦП "Информационное обеспечение деятельности органов государственной власти Алтайского края по социально-экономическому развитию Алтайского края" на 2009-2011 годы  - всего,</t>
  </si>
  <si>
    <t>21. Производство крупного вагонного литья - всего,</t>
  </si>
  <si>
    <t>22.Постановка на производство деталей тележки 18-9836 - всего,</t>
  </si>
  <si>
    <t>23.Модернизация действующего производства - всего,</t>
  </si>
  <si>
    <t>24. Реконструкция компрессорного цеха  - всего,</t>
  </si>
  <si>
    <t xml:space="preserve">25. Замена танков хранения молока для производства сыра "Ламбер" - всего, </t>
  </si>
  <si>
    <t xml:space="preserve">26.Реконструкция цеха производства сухих продуктов - всего, </t>
  </si>
  <si>
    <t xml:space="preserve">27.Разведение СЦМ, СОЖ; Использование энергии продувочного пара; Использование естественного холода при охлаждении ледяной воды в зимний период (ПИР)  - всего, </t>
  </si>
  <si>
    <t xml:space="preserve">28.Строительство очистных сооружений - всего, </t>
  </si>
  <si>
    <t xml:space="preserve">29. Реконструкция выбоя комбикормового комплекса - всего, </t>
  </si>
  <si>
    <t>67. МЦП"Энергосбережение и повышение энергетической эффективности организаций города Рубцовска Алтайского края на 2010-2014 с перспективой до 2020 года" - всего,</t>
  </si>
  <si>
    <t>30. Строительство склада готовой продукции макаронной фабрики - всего,</t>
  </si>
  <si>
    <t xml:space="preserve">в сентябре 2011 года введена 2 очередь жилого дома общей площадью 6965,5 кв.м </t>
  </si>
  <si>
    <t>выполнено 52,2% от общего планового объема строительства</t>
  </si>
  <si>
    <t>введено 4585 кв.м. общей площади жилья</t>
  </si>
  <si>
    <t>31. Расширение макаронной фабрики с монтажом линии по производству макарон «Спагетти» - всего,</t>
  </si>
  <si>
    <t>32. Расширение макаронной фабрики с увеличением производственных мощностей с 6,2 до 7,5 тонн в час - всего,</t>
  </si>
  <si>
    <t>33. Реконструкция маслоцеха с установкой линии по очистке растительного масла - всего,</t>
  </si>
  <si>
    <t>34. Создание автоматизированной системы учета электроэнергии - всего,</t>
  </si>
  <si>
    <t>35. Монтаж линии по производству белково-минеральных витаминных добавок (БМВД) - всего,</t>
  </si>
  <si>
    <t xml:space="preserve">36. Завершение модернизации котельной установки БКЗ 85-13-250 ст. №2 - всего,  </t>
  </si>
  <si>
    <t>38. Техническая подготовка производства посевной и почво-обрабатывающей техники - всего,</t>
  </si>
  <si>
    <t>40.Реконструкция участка черного и цветного литья ЧЛЦ  - всего,</t>
  </si>
  <si>
    <t>41.Организация производства комбинированного почвообрабатывающего орудия  - всего,</t>
  </si>
  <si>
    <t>43. ГЦП "Улучшение жилищных условий населения в городе Рубцовске на период до 2010 года" -  всего,</t>
  </si>
  <si>
    <t>44. Строительство пятиэтажного жилого дома № 25 по пр. Ленина в мкр. № 33 - всего,</t>
  </si>
  <si>
    <t>45. Строительство пятиэтажного кирпичного жилого дома № 7 мкр. 34  ЖСК "Тюльпан" - всего,</t>
  </si>
  <si>
    <t xml:space="preserve">48. Строительство индивидуальных жилых домов - всего, </t>
  </si>
  <si>
    <t xml:space="preserve">49. ГП «Создание автоматизиро-ванной системы учета недвижимо-сти, проведение работ по разграничению государственной собственности на землю в г.Рубцовске (2004-2011 годы)» - всего, </t>
  </si>
  <si>
    <t>50. МП "О поддержке и развитии малого и среднего предпринимательства в городе Рубцовске на 2008-2010 годы" и ВЦП "О государственной поддержке и развитии малого и среднего предпринимательства в Алтайском крае  на 2008-2010 годы"  - всего,</t>
  </si>
  <si>
    <t>оплата 50% средней стоимости путевки в загородные оздоровительные учреждения (ЗОУ), для отдельных категорий граждан - оплата 100% средней стоимости путевки - 12,716 млн.руб.; проведение краевых летних профильных смен, оплата 35% стоимости путевки в краевые ЗОУ - 0,272 млн.руб.; обучение, аттестация руководителей детских оздоровительных учреждений - 0,002 млн.руб.; издание сборника нормативных актов, методических рекомендаций в помощь руководителям детских оздоровительных учреждений - 0,002 млн.руб.; организация противоклещевой обработки территорий загородных оздоровительных лагерей всех типов - 0,003 млн.руб.</t>
  </si>
  <si>
    <t xml:space="preserve">программы завершены; </t>
  </si>
  <si>
    <t xml:space="preserve">выполнено в 2010 году; </t>
  </si>
  <si>
    <t>в 2011 году объект не планировался</t>
  </si>
  <si>
    <t>программы завершены;</t>
  </si>
  <si>
    <t>мероприятия по созданию безбарьерной среды для детей-инвалидов в здании МБОУ "Средняя образовательная школа №7" - 2,0 млн.руб., в том числе краевой бюджет - 1,980 млн.руб., муниципальный бюджет - 0,020 млн.руб.;  за счет краевого бюджета: обустройство спортивных площадок в краевых государственных образовательных учреждениях (г.Рубцовск специализированные учреждения) - 5,970 млн.руб.); проведение конкурсов профессионального мастерства - 0,030 млн.руб.; развитие единой образовательной информационной среды, в том числе организация дистанционного обучения детей-инвалидов - 0,593 млн.руб.; повышение квалификации педагогических и руководящих работников сферы образования - 0,073 млн.руб.; предоставление финансовой поддержки педагогическим работникам учреждений образования на организацию лечения в санаторно-курортных учреждениях края - 0,316 млн.руб.;</t>
  </si>
  <si>
    <t>организация проведения ЕГЭ и государственной итоговой аттестации выпускников 9-х классов в новой форме - 0,463 млн.руб.;  организация конкурсов, слетов, сборов во время каникул для одаренных детей и молодежи, выплата премий талантливой молодежи -0,022 млн.руб.;  оказание финансовой поддержки одарённой молодёжи - 0,036 млн.руб.;  проведение детских новогодних мероприятий - 0,610 млн.руб.;  социальная поддержка студенческой молодежи - 0,283 млн.руб.; постинтернатное патронатное сопровождение выпускников детских домов, специальных (коррекционных) школ-интернатов детей-сирот и детей, оставшихся без попечения родителей до достижения ими 23 лет - 0,082 млн.руб.; оснащение образовательных учреждений современным оборудованием, школьной корпусной мебелью, компьютерной техникой и программным обеспечением, учебно-наглядными пособиями, мягким инвентарем, материалами для организации учебно-воспитательного процесса - 0,085 млн.руб</t>
  </si>
  <si>
    <t xml:space="preserve">112. ВЦП "Развитие системы отдыха и оздоровления детей в Алтайском крае" на 2011 - 2013 годы  - всего, </t>
  </si>
  <si>
    <t>51. МЦП "Поддержка и развитие малого и среднего предпринимательства в городе Рубцовске" на 2011-2013 годы" и КЦП "О государственной поддержке и развитии малого и среднего предпринимательства в Алтайском крае" на 2011-2013 годы  - всего,</t>
  </si>
  <si>
    <t>52. Ремонт и реконструкция помещения, расширение производства - всего,</t>
  </si>
  <si>
    <t>53. Строительство нового цеха - всего,</t>
  </si>
  <si>
    <t>54. Магазин непродовольственных товаров по Рабочему тракту - всего,</t>
  </si>
  <si>
    <t xml:space="preserve">55. Административное здание с магазином непродовольственных товаров с северной стороны пр.Ленина, 205-а - всего, </t>
  </si>
  <si>
    <t xml:space="preserve">56. Магазин продовольственных товаров по ул.Алтайской - всего, </t>
  </si>
  <si>
    <t xml:space="preserve">57. Закусочная по ул.Федоренко - всего, </t>
  </si>
  <si>
    <t>58. Магазин продовольственных товаров с административными помещениями и кафе по ул.Щетинкина, 5 - всего,</t>
  </si>
  <si>
    <t xml:space="preserve">59. Магазин непродовольственных товаров с административными помещениями по пер.Гражданскому - всего, </t>
  </si>
  <si>
    <t>60 Торговый центр по продаже непродовольственных товаров по пр.Ленина - всего,</t>
  </si>
  <si>
    <t>с открытием детских игровых площадок; приобретение музыкальной аппаратуры - 0,100 млн. руб., ремонт крыши МБУ "ГДК" - 0,554 млн. руб.</t>
  </si>
  <si>
    <r>
      <t xml:space="preserve">за счет краевого бюджета </t>
    </r>
    <r>
      <rPr>
        <sz val="11"/>
        <rFont val="Times New Roman"/>
        <family val="1"/>
      </rPr>
      <t>: информирование населения и работодателей о положении на рынке труда - 0,272 млн.руб., организация ярмарок вакансий и учебных рабочих мест - 0,011 млн.руб.; организация профессиональной ориентации населения - 0, 145 млн.руб.; профессионального обучения безработных граждан - 3,523 млн.руб.; организация общественных работ - 0,902 млн.руб.; организация временного трудоустройства безработных граждан - 0,481 млн.руб.; организация временного трудоустройства безработных граждан, испытывающих трудности в поиске работы - 0,233 млн.руб.; выплата стипендий безработным гражданам - 1,701 млн.руб.;</t>
    </r>
  </si>
  <si>
    <t>в 2011 году не было реализации проекта</t>
  </si>
  <si>
    <t xml:space="preserve">в блоках № 2, № 3 выполнены на 100%: фундаменты, стены и перегородки, перекрытия, лестницы и окна, на 95% кровля, на 90% - штукатурка стен; в блоке № 1 на 100% выполнен фундамент, кладка несущих стен и перегородок, устройство перекрытий и лестниц        5-ти этажей
</t>
  </si>
  <si>
    <t xml:space="preserve">множительной техники, звукоусилительной и видеоаппаратуры, инвентаря и оборудования для учреждений культуры, искусства и образования - 0,095 млн.руб.; издание научной, популярной, методической и справочной литературы, альбомов, каталогов и сборников - 0,001 млн.руб.; организация посещения учащимися общеобразовательных учебных учреждений, учреждений начального профессионального образования спектаклей, концертов и других публичных мероприятий - 0,303 млн.руб.;за счет муниципального бюджета; проведены мероприятия: ДМШ - 65 лет, хореографическим ансамблям "Юность" - 50 лет, "Серпантин" - 25 лет, "Акварели" - 20 лет, театру песни "Мечта" - 15 лет, Муниципальному Академическому хору - 10 лет, Краевой студенческий фестиваль "Феста-2011" (700 чел. из районов и городов края), XI Краевые Дельфийские игры (500 участников из 30 районов края), цикл мероприятий, посвященных Дню защиты детей, Дню России и Дню города, 20 праздников дворов </t>
  </si>
  <si>
    <t xml:space="preserve">программа не была запланирована в 2011 году за счет краевого бюджета; мероприятия по демографическому развитию Алтайского края на 2011 год финансировались по КЦП "Демографическое развитие Алтайского края" на 2010 - 2015 годы;  </t>
  </si>
  <si>
    <t>подпрограмма не планировалась в  2011 году</t>
  </si>
  <si>
    <t>объект не планировался в 2011 году</t>
  </si>
  <si>
    <t>в 2011 году объем базы данных городской БИС увеличен на 23% от плана года; компьютерный парк увеличен на 6 компьютеров; налажено обеспечение работы локальной компьютерной сети; библиотечный фонд общедоступных библиотек на конец года - 430,8 тыс.экз., средняя книгообеспеченность на 1000 жителей - 2,79 экз.</t>
  </si>
  <si>
    <r>
      <t xml:space="preserve">в 2011 году по 2 краевым программам профинансированы мероприятия: </t>
    </r>
    <r>
      <rPr>
        <b/>
        <sz val="11"/>
        <rFont val="Times New Roman"/>
        <family val="1"/>
      </rPr>
      <t xml:space="preserve">ДЦП «О мерах по улучшению качества жизни граждан пожилого возраста в Алтайском крае» на 2011-2013 годы </t>
    </r>
    <r>
      <rPr>
        <sz val="11"/>
        <rFont val="Times New Roman"/>
        <family val="1"/>
      </rPr>
      <t>обучение, специализация, повышение квалификации специалистов, занятых социальным обслуживанием граждан пожилого возраста и инвалидов, в краевых государственных учреждениях социального обслуживания (КГБСУСО "Рубцовский специальный дом-интернат для престарелых и инвалидов") - 0,037 млн.руб.</t>
    </r>
  </si>
  <si>
    <r>
      <t xml:space="preserve">Управление социальной защиты населения по г.Рубцовску - 0,039 млн.руб.); </t>
    </r>
    <r>
      <rPr>
        <b/>
        <sz val="11"/>
        <rFont val="Times New Roman"/>
        <family val="1"/>
      </rPr>
      <t>ДЦП «Укрепление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инвалидности» на 2011 год</t>
    </r>
    <r>
      <rPr>
        <sz val="11"/>
        <rFont val="Times New Roman"/>
        <family val="1"/>
      </rPr>
      <t xml:space="preserve"> (замена окон в жилом корпусе № 2 КГБСУСО «Рубцовский специальный дом-интернат для престарелых и инвалидов» - 0,840 млн.руб.; оказание единовременной материальной помощи - 0,158 млн.руб.); </t>
    </r>
  </si>
  <si>
    <t>улучшили жилищные условия 74 молодых семьи (общая площадь квартир 4453,13 кв.м), в том числе 5 квартир (общая площадь 418,1 кв.м) приобретено за счет бюджетных ассигнований 2010 года; с использованием ипотечных жилищных кредитов и займов приобретено 42 квартиры</t>
  </si>
  <si>
    <t>доля получивших социальную поддержку от  общего числа малоимущих граждан, зарегистрированных в управлении социальной защиты населения по городу составила 70,6%; увеличение количества государственных услуг в сфере содействия занятости, оказанных малоимущим гражданам, в сравнении с планом составило 108,5% (или 51 ед.); количество граждан, получивших адресную социальную помощь, составило 23500 чел. (70,6% от числа малоимущих, состоящих на учете в УСЗН)</t>
  </si>
  <si>
    <r>
      <t xml:space="preserve">предоставление: субсидий на оплату жилого помещения и коммунальных услуг - 84,3 млн.руб., материальной помощи в денежной форме малоимущим гражданам и гражданам, находящимся в трудной жизненной ситуации - 1,352 млн.руб.,  выплата ежемесячного пособия на ребенка - 38,204 млн.руб.; </t>
    </r>
    <r>
      <rPr>
        <b/>
        <sz val="12"/>
        <rFont val="Times New Roman"/>
        <family val="1"/>
      </rPr>
      <t xml:space="preserve">за счет федерального бюджета: </t>
    </r>
    <r>
      <rPr>
        <sz val="12"/>
        <rFont val="Times New Roman"/>
        <family val="1"/>
      </rPr>
      <t xml:space="preserve"> организация оздоровления детей из семей, находящихся в трудной жизненной ситуации - 3,336 млн.руб.; за счет внебюджетных источников: предоставление материальной помощи в натуральной форме малоимущим гражданам и гражданам, находящимся в трудной жизненной ситуации - 0,574 млн.руб.; организация в поселениях, муниципальных районах и городских округах мероприятий для малоимущих, посвященных: Международному дню пожилых людей; Дню семьи; Дню матери; Дню защиты детей; Дню Победы; новогодних и рождественских праздников - 0,091 млн.руб.</t>
    </r>
  </si>
  <si>
    <t xml:space="preserve">81. ВЦП "Совершенствование деятельности института мировой юстиции на территории Алтайского края" на 2011 - 2013 годы - всего, </t>
  </si>
  <si>
    <r>
      <t xml:space="preserve">за счет краевого бюджета: </t>
    </r>
    <r>
      <rPr>
        <sz val="11"/>
        <rFont val="Times New Roman"/>
        <family val="1"/>
      </rPr>
      <t xml:space="preserve">централизованное приобретение для библиотек края справочной, энциклопедической, художественной, детской, краеведческой литературы, изданий на электронных носителях - 0,081млн.руб.;поддержка молодых дарований, пед.работников для участия в краевых, межрегиональных, российских и международных смотрах - 0,003 млн.руб.; выплата стипендий 15 победителям краевого смотра «Юные дарования Алтая», 10 педагогам, концертмейстерам - 0,003 млн.руб.; выплата премий победителям краевых молодежных дельфийских игр - 0,096 млн.руб.; централизованное приобретение компьютерного оборудования, программного обеспечения, множительной техники, звукоусилительной и видеоаппаратуры, инвентаря и оборудования для учреждений культуры, искусства и образования - 0,100 млн.руб.; централизованное приобретение компьютерного оборудования, программного обеспечения, </t>
    </r>
  </si>
  <si>
    <t xml:space="preserve">61. Магазин с административными помещениями по ул.Комсомольской - всего, </t>
  </si>
  <si>
    <t xml:space="preserve">62. Административное здание с магазином непродовольственных товаров по ул.Мира - всего, </t>
  </si>
  <si>
    <t>63. Капремонт муниципального общежития № 4 по ул. Громова, 30 - всего,</t>
  </si>
  <si>
    <t>64. КЦП "Модернизация жилищно -коммунального комплекса Алтайского края на 2007 - 2010 годы" (софинансирование подпрограммы "Модернизация объектов коммунальной инфраструктуры" ФЦП "Жилище на 2002 - 2010 годы - всего,</t>
  </si>
  <si>
    <t>УКС администрации города Рубцовска;                                           МУП "Рубцовский водоканал"</t>
  </si>
  <si>
    <t xml:space="preserve">65.МЦП "Модернизация жилищно-коммунального комплекса города Рубцовска на 2011-2015 годы" - всего, </t>
  </si>
  <si>
    <t>66. ВЦП"Энергосбережение на основе модернизации объектов коммунальной инфраструктуры Алтайского края" на 2011-2013 годы - всего,</t>
  </si>
  <si>
    <t>68. Мероприятия Федерального закона от 21.07.2007  №185 - ФЗ - всего,</t>
  </si>
  <si>
    <t>69.Капитальный ремонт земляной дамбы Склюихинского водохранилища -всего,</t>
  </si>
  <si>
    <t>70. МЦП "Развитие водоснабжения в городе Рубцовске" на 2010 - 2014 годы - всего,</t>
  </si>
  <si>
    <t>71. Строительство автодороги пр. Ленина - ул. Пролетарская - всего,</t>
  </si>
  <si>
    <t>72. Проведение ремонта дорожного покрытия улиц города, в первую очередь являющихся продолжением краевых автомобильных дорог общего пользования - всего,</t>
  </si>
  <si>
    <t>73. Реконструкция путепровода через железную дорогу по ул.Калинина - всего,</t>
  </si>
  <si>
    <t>74. Капитальный ремонт мостового перехода через р.Алей в г.Рубцовске по Змеиногорскому тракту - всего,</t>
  </si>
  <si>
    <t>75.ГЦП "Создание условий для предоставления транспортных услуг населению городским электрическим транспортом на 2008 - 2010 годы" и КЦП "Модернизация троллейбусного парка городов края на 2007 - 2010 годы"  - всего,</t>
  </si>
  <si>
    <t>76.МЦП "Создание условий для предоставления транспортных услуг населению городским электрическим транспортом" на 2010 - 2011 годы и КЦП "Обновление подвижного состава городского электрического транспорта и реализация инвестиционного проекта сборочного производства и капитально-восстановительного ремонта трамваев и троллейбусов в городах Алтайского края" на 2009-2011 годы  - всего,</t>
  </si>
  <si>
    <t xml:space="preserve">77. Реконструкция электроснаб-жения троллейбусного транспорта:   замена отработавшей свой срок контактной сети и прокладка высоковольтного э/кабеля от ГПП - 4 до тяговой подстанции №2 - всего,                              </t>
  </si>
  <si>
    <t>78. ФЦП "Развитие уголовно-исполнительной системы на 2007 - 2016 годы" - всего,</t>
  </si>
  <si>
    <t>79. ЦП "Профилактика алкоголизма, наркомании и токсикомании в муниципальном образовании "Город Рубцовск" Алтайского края на 2009 - 2012 годы" - всего,</t>
  </si>
  <si>
    <t>выполнение ремонта 11 участков автодорог общей площадью покрытия 94671 кв.м.</t>
  </si>
  <si>
    <t xml:space="preserve">обеспечение судебных участков: информационными услугами, справочно-правовых систем - 0,096 млн.руб.;знаками почтовой оплаты и оплата услуг почтовой связи - 1,658млн.руб.;бланками исполнительных листов - 0,092 млн.руб.; комплектами компьютерной техники - 0,231 млн.руб.; оргтехникой - 0,023млн.руб.; услугами интернет и комплектами программного обеспечения - 0,075 млн.руб.; обеспечение безопасности участков - 0,104 млн.руб. </t>
  </si>
  <si>
    <t>города пешеходных перильных ограждений (пр. Ленина от пер. Гражданского до пр. Рубцовского) протяженностью 214 п.м - 0,500 млн. руб.; прокладка тротуара по ул. Р.Зорге - 0,500 млн. руб.;  установка дорожных знаков на ул. Комсомольской - 0,600 млн. руб.; приобретение прибора для выявления признаков подделки и измененной маркировки номерных агрегатов транспортных средств - 0,015 млн. руб.; оснащение подразделения ГИБДД УВД по г. Рубцовску - 0,030 млн. руб.;изготовление наружной социальной рекламы безопасности дорожного движения - 0, 050 млн. руб.</t>
  </si>
  <si>
    <t xml:space="preserve">оснащение дежурной части ГИБДД УВД по г. Рубцовску светоотражающими конусами для ограждения  места ДТП  - 0,010 млн. руб.; ремонт, проверка спецприборов - 0,020 млн.руб.; установка на аварийно опасных участках улично-дорожной сети </t>
  </si>
  <si>
    <t>приведение в рабочее состояние неисправных гидрантов и испытание действующих 0,214 млн. руб.; изготовление листовок, памяток и другой продукции противопожарного содержания  - 0,030 млн. руб.</t>
  </si>
  <si>
    <t xml:space="preserve">КГСУО "Территориаль-ный центр социальной помощи семьи и детям города Рубцовска"; КДН и защита их прав при администрации города Рубцовска;  Управление внутренних дел по городу Рубцовску; УФСИН; КГУСО"Краевой социальный приют для детей и подростков "Заря"; МУ "Управление здравоохранения" г.Рубцовска;       МУ "Управление образования" г.Рубцовска;      МУ "Управление культуры, спорта и молодежной политики"                 г.Рубцовска  </t>
  </si>
  <si>
    <t xml:space="preserve">Управление социальной защиты населения по городу Рубцовску; </t>
  </si>
  <si>
    <t>программа не финансировалась в 2011 году</t>
  </si>
  <si>
    <t>повышение активности обучающихся в мероприятиях по противодействию злоупотребления наркотиками, активизация работы волонтеров; создание в средних и основных ОУ общественных формированиях наркопостов; подготовка стендов, методической литературы, листовок, памяток о вреде наркотиков и последствий наркомании; проведение городских соревнований "Мы против наркотиков"; по состоянию на 01.01.2012 учащихся, состоящих на учете в наркологическом диспансере с диагнозом "наркомания" не состояло</t>
  </si>
  <si>
    <t>увеличение объёмов производства; введение новых рабочих мест; увеличение налоговых отчислений</t>
  </si>
  <si>
    <t>снижение себестоимости выпускаемой продукции</t>
  </si>
  <si>
    <t>увеличение объёмов производства; увеличение налоговых отчислений в бюджеты всех уровней; увеличение количества рабочих мест</t>
  </si>
  <si>
    <t xml:space="preserve">Управление по промышленности, энергетике, транспорту, развитию предприниматель-ства и труду администрации города Рубцовска; МУ "Управление здравоохранения" г.Рубцовска;   МУ "Управление образования"        г.Рубцовска; МУ "Управление культуры, спорта и молодежной политики"    г.Рубцовска;   муниципальное унитарное троллейбусное предприятие;   МУП "РТС"; МУП"РТК"; МУП "Рубцовский водоканал"  </t>
  </si>
  <si>
    <t xml:space="preserve">муниципальное унитарное пассажирское автотранспортное предприятие" </t>
  </si>
  <si>
    <t xml:space="preserve">замена оконных конструкций в административном здании и здании конечной диспетчерской МУПП - 0,411млн.руб.; установка приборов учёта ХВС  и ГВС ПАТП - 0,004 млн.руб.; проведение обучения по повышению квалификации водительского состава ПАТП - 0,009 млн.руб.; </t>
  </si>
  <si>
    <r>
      <t>за счет краевого бюджета:</t>
    </r>
    <r>
      <rPr>
        <sz val="11"/>
        <rFont val="Times New Roman"/>
        <family val="1"/>
      </rPr>
      <t xml:space="preserve"> единовременная денежная выплата в размере 7,5 тыс. руб. для подготовки к школе первоклассника из многодетной семьи - 4,097 млн.руб.; компенсация части оплаты, взимаемой с родителей (законных представителей) за посещение ребенком образовательных учреждений - 10,369 млн.руб.;выплата единовременного пособия гражданам, усыновившим детей - 0,240 млн.руб.; организация психолого-медико-социального сопровождения детей-сирот и детей, оставшихся без попечения родителей, воспитывающихся в семьях граждан - 6,933 млн.руб.; </t>
    </r>
  </si>
  <si>
    <t>обеспечение временной занятости женщин, имеющих  детей в возрасте до 3-х лет, в рамках организации общественных и временных работ - 0,073 млн.руб.; содействие самозанятости женщин, имеющих детей в возрасте до 3-х лет - 0,002 млн.руб.;  профессиональная подготовка, переподготовка и повышение квалификации безработных женщин, имеющих детей в возрасте до 3-х лет, на основе взаимодействия с учреждениями профессионального образования - 0,066 млн.руб.;</t>
  </si>
  <si>
    <r>
      <t xml:space="preserve">краевая программа завершена в 2010 году; </t>
    </r>
  </si>
  <si>
    <r>
      <t>за счет муниципального бюджета</t>
    </r>
    <r>
      <rPr>
        <sz val="11"/>
        <rFont val="Times New Roman"/>
        <family val="1"/>
      </rPr>
      <t xml:space="preserve">: соревнования по стрельбе; месячник, посвященный Дню защитника Отечества; игры городского чемпионата КВН и Финал сезона; студенческий фестиваль ФЕСТА 2011; молодежные мероприятия к Весенней недели добра и 66-й годовщине Победы в ВОВ; праздничная программа к Дню молодежи; участие в межрегиональном мероприятии АТР.Сибирь-2010, во Всероссийском молодежном форуме Селигер; слет городской молодежи Мы вместе;оказана помощь городской молодежной организации "Барс" при организации соревнований на кубок Сибири по панкратиону; месячник Я выбираю здоровье; турнир по ариреслингу; игры Рубцовской лиги КВН </t>
    </r>
  </si>
  <si>
    <t>мероприятия не финансировались в 2011 году</t>
  </si>
  <si>
    <t xml:space="preserve">программа завершена </t>
  </si>
  <si>
    <t>подготовка и издание методических материалов для медицинских работников по вопросам формирования здорового образа жизни 0,005 млн.руб.; издание материалов просветительского характера для пациентов ЛПУ и центров здоровья - 0,020 млн.руб.;централизованный закуп витаминных комплексов и обеспечение ими беременных в Алтайском крае - 0,165 млн.руб.</t>
  </si>
  <si>
    <t xml:space="preserve">программа завершена; </t>
  </si>
  <si>
    <t>мероприятия программы не планировались в 2011 году</t>
  </si>
  <si>
    <t>80. МЦП "Профилактика преступлений и иных правонарушений в городе Рубцовске Алтайского края" на 2009 - 2012 годы и КЦП "Профилактика преступлений и иных правонарушений в Алтайском крае на 2009 - 2012 годы" - всего,</t>
  </si>
  <si>
    <t>83. МЦП "Повышение противо-пожарной устойчивости города Рубцовска на 2011-2015 годы" и ФЦП"Пожарная безопасность в Российской Федерации на период до 2012 года" - всего,</t>
  </si>
  <si>
    <t>84. КЦП "Социальная профилактика правонарушений несовершеннолетних в Алтайском крае "Все в твоих руках" на 2009-2011 годы - всего,</t>
  </si>
  <si>
    <t xml:space="preserve">85.  МЦП "Комплексные меры противодействия злоупотреблению наркотиками и их незаконному обороту в городе Рубцовске" на 2010  - 2013 годы и КЦП "Комплексные меры противодействия злоупотреблению наркотиками и их незаконному обороту в Алтайском крае" на 2009 - 2013 годы  - всего, </t>
  </si>
  <si>
    <t xml:space="preserve">Управление социальной защиты населения по городу Рубцовску;  КГСУО "Территориальный центр социальной помощи семьи и детям города Рубцовска"; МУ "Управление здравоохранения" г.Рубцовска </t>
  </si>
  <si>
    <t>3шт.</t>
  </si>
  <si>
    <t>реконструкция не начата из-за отстутствия средств на  финансирование проекта</t>
  </si>
  <si>
    <t>сформирован реестр муниципальной собственности и зарегистрировано право муниципальной собственности на земельные участки с расположенными объектами недвижимости относящимися к муниципальной собственности и казне; приобретен программный комплекс SAUMI для обеспечения автоматизации процессов формирования, учета, оценки  земельных участков и объектов недвижимости, ведения претензионно-исковой работы и др.; ежегодно проводилась подготовка и переподготовка кадров в области управления недвижимостью и применения программного комплекса SAUMI и др.; ООО "Информационно Аналитическое Бюро" проведены кадастровая оценка земельных участков в составе земель и экономическое обоснование  расчета арендной платы за земельные участки МО"Город Рубцовск"</t>
  </si>
  <si>
    <t>проведены подготовительные работы по кадастру земельных участков, осуществлена независимая оценка права аренды земельных участков для аукционов; создана автоматизированная система учета и управления объектами недвижимости; сформирован реестр муниципальной собственности и зарегистрировано право муниципальной собственности на земельные участки с расположенными объектами недвижимости относящимися к муниципальной собственности и казне;</t>
  </si>
  <si>
    <t xml:space="preserve">программы завершены;      </t>
  </si>
  <si>
    <t>47. Строительство пятиэтажного кирпичного жилого дома №1 мкр. 25 пер. Улежникова, 7 - всего,</t>
  </si>
  <si>
    <t xml:space="preserve">подготовка и размещение в краевых, муниципальных СМИ материалов тематических проектов в рамках мероприятий программы под руководством координатора программы - управления Алтайского края по печати и информации </t>
  </si>
  <si>
    <t>ввод мощностей выполнен в 2008 году;</t>
  </si>
  <si>
    <t xml:space="preserve">проект завершен в 2008 году; </t>
  </si>
  <si>
    <t xml:space="preserve">проект завершен досрочно в 2007году; </t>
  </si>
  <si>
    <t xml:space="preserve">проект завершен в 2010 году;  </t>
  </si>
  <si>
    <t xml:space="preserve">проект завершен в 2009 году; </t>
  </si>
  <si>
    <t xml:space="preserve">проект завершен в 2008 году;  </t>
  </si>
  <si>
    <t xml:space="preserve">в 2011 году не было реализации проекта; </t>
  </si>
  <si>
    <t>ЗАО "Литком ЛДВ"</t>
  </si>
  <si>
    <t>реконструкция участка (строительные работы, монтаж систем приточно-вытяжной вентиляции); приобретение вспомогательного технологического оборудования</t>
  </si>
  <si>
    <t xml:space="preserve">КДН и защита их прав при администрации города Рубцовска; Управление социальной защиты населения по городу Рубцовску; КГСУО "Территориальный центр социальной помощи семьи и детям города Рубцовска";            </t>
  </si>
  <si>
    <t>разработка конструкторско-технологическая документация; подготовлены тех.условия для изготовления преобразователя; изготовлена технологичексая оснастка; произведена реконструкция здания; создание 6 рабочих мест</t>
  </si>
  <si>
    <t xml:space="preserve"> Рубцовска";            КГУСО"Краевой социальный приют для детей и подростков "Заря";МУ "Управление здравоохранения" г.Рубцовска;МУ "Управление образования" г.Рубцовска;МУ "Управление культуры, спорта и молодежной политики" г.Рубцовска  </t>
  </si>
  <si>
    <t>37. Реконструкция инженерной инфраструктуры, модернизация и обновление основных производственных фондов - всего,</t>
  </si>
  <si>
    <t>46. Строительство пятиэтажного кирпичного жилого дома № 15 мкр. 51  ЖСК "Монолит" - всего,</t>
  </si>
  <si>
    <t>42.МЦП "Развитие градостроительства в городе Рубцовске" на 2011 -2015 годы -  всего,</t>
  </si>
  <si>
    <t>10. КЦП "Ранняя помощь семьям, воспитывающим детей с нарушениями развития "Растем и развиваемся вместе" на 2009-2011 годы - всего,</t>
  </si>
  <si>
    <t>16. КЦП "Дополнительные меры по снижению напряженности на рынке труда Алтайского края  в 2010 году"  - всего,</t>
  </si>
  <si>
    <t>82.МЦП "Повышение безопасности дорожного движения в г.Рубцовске на 2011 - 2015 годы" и КЦП "Повышение безопасности дорожного движения в Алтайском крае в 2006 - 2012 годах"- всего,</t>
  </si>
  <si>
    <t>направление"Повышение уровня занятости женщин, имеющих малолетних детей, их профессиональная подготовка и переподготовка"</t>
  </si>
  <si>
    <r>
      <t xml:space="preserve">86. Перепрофилирование (реконструкция) незавершенного строительством противотуберку-лезного диспансера на 95 коек в квартале 39 под отделение сосудистой патологии МУЗ "Городская больница №2", </t>
    </r>
    <r>
      <rPr>
        <i/>
        <sz val="12"/>
        <rFont val="Times New Roman"/>
        <family val="1"/>
      </rPr>
      <t xml:space="preserve">в том числе корректировка ПСД </t>
    </r>
    <r>
      <rPr>
        <b/>
        <i/>
        <sz val="12"/>
        <rFont val="Times New Roman"/>
        <family val="1"/>
      </rPr>
      <t xml:space="preserve"> - всего,</t>
    </r>
  </si>
  <si>
    <t xml:space="preserve">87. Мероприятия в рамках национального проекта "Здоровье" - всего, </t>
  </si>
  <si>
    <t>88. ГЦП "Профилактика ВИЧ/ СПИДа в муниципальном образовании "Город Рубцовск" Алтайского края на 2009 - 2012 годы" - всего,</t>
  </si>
  <si>
    <t>реализация мероприятий программы на 2011 год не планировалось</t>
  </si>
  <si>
    <t>реконструкция завершена в 2010 году; повысилась надежность работы троллейбусного транспорта в городе;</t>
  </si>
  <si>
    <t>89. КЦП "Предупреждение заболеваний социального характера и борьба с ними" на 2007 - 2011 годы - всего,</t>
  </si>
  <si>
    <t xml:space="preserve">90. МЦП "Неотложные меры борьбы с туберкулезом в городе Рубцовске на 2009 - 2010 годы" - всего, </t>
  </si>
  <si>
    <t xml:space="preserve">91. МЦП "Неотложные меры борьбы с туберкулезом в городе Рубцовске на 2011 - 2013 годы" - всего, </t>
  </si>
  <si>
    <t xml:space="preserve">92. ЦП "Вакцинопрофилактика" муниципального образования "Город Рубцовск" Алтайского края на 2009 - 2012 годы - всего,  </t>
  </si>
  <si>
    <t>93. КЦП "Важнейшие направления развития специализированной медицинской помощи" на 2007 - 2011 годы - всего,</t>
  </si>
  <si>
    <t>94. ВЦП "Повышение уровня пожарной безопасности учреждений здравоохранения Алтайского края" на 2010 - 2012 годы  - всего,</t>
  </si>
  <si>
    <t>95. КЦП "Организация сервисного обслуживания, восстановление и приобретение медицинской техники для учреждений здравоохранения Алтайского края" на 2007 - 2011 годы  - всего,</t>
  </si>
  <si>
    <t xml:space="preserve">96. ЦП "Кадры здравоохранения муниципального образования "Город Рубцовск" Алтайского края на 2009 - 2012 годы" и КЦП "Переподготовка и повышение квалификации медицинских работников" на 2007 - 2011 годы - всего,  </t>
  </si>
  <si>
    <t>97. ВЦП "Развитие футбола в Алтайском крае" на 2008 - 2010 годы - всего,</t>
  </si>
  <si>
    <t>98. ВЦП "Развитие футбола в Алтайском крае" на 2011 - 2013 годы - всего,</t>
  </si>
  <si>
    <r>
      <t xml:space="preserve">99. ЦП "Развитие физической культуры и спорта муниципального образования "Город Рубцовск" Алтайского края" на 2008 - 2012 годы и ВЦП "Развитие физической культуры и спорта в Алтайском крае" на 2009 - 2011 годы"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</si>
  <si>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r>
      <t xml:space="preserve">100. ВЦП "Развитие краевого государственного образовательного техникума "Алтайское училище олимпийского резерва" на 2011 - 2013 годы"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</si>
  <si>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101. Строительство детского сада на 120 мест в микрорайоне № 51 - всего,</t>
  </si>
  <si>
    <t>102. Строительство детского сада на 95 мест в центральной части города - всего,</t>
  </si>
  <si>
    <t>103. Строительство школы на 900 мест в микрорайоне № 11 - всего,</t>
  </si>
  <si>
    <t>104. Строительство на территории МОУ "Средняя образовательная школа №11" актового зала и учебных мастерских - всего,</t>
  </si>
  <si>
    <t>105. Восстановление 9 детских садов, приостановивших деятельность с начала 90-х годов и используемых в настоящее время не по назначению, с проведением их капитального ремонта - всего,</t>
  </si>
  <si>
    <t>106. Открытие дополнительных групп в действующих детских дошкольных учреждениях - всего,</t>
  </si>
  <si>
    <t xml:space="preserve">107. Национальный проект "Образование" - всего, </t>
  </si>
  <si>
    <t>к отчету о реализациии  Комплексной  программы</t>
  </si>
  <si>
    <t>социально-экономического развития муниципального</t>
  </si>
  <si>
    <t>образования "Город Рубцовск" на 2008-2017 годы,</t>
  </si>
  <si>
    <t>утвержденного решением Рубцовского городского Совета</t>
  </si>
  <si>
    <t>Отчет</t>
  </si>
  <si>
    <t>о выполнении плана мероприятий комплексной программы социально-экономического развития</t>
  </si>
  <si>
    <t>муниципального образования "Город Рубцовск" на 2008-2012годы.</t>
  </si>
  <si>
    <t>за 2011 год</t>
  </si>
  <si>
    <t>Объем финансирования</t>
  </si>
  <si>
    <t>план</t>
  </si>
  <si>
    <t>факт</t>
  </si>
  <si>
    <t>% выполнения плана</t>
  </si>
  <si>
    <t>Примечание</t>
  </si>
  <si>
    <t xml:space="preserve">108. КЦП "Развитие образования в Алтайском крае" на 2006 - 2010 годы - всего, </t>
  </si>
  <si>
    <t xml:space="preserve">109. МЦП "Сохранение и развитие образования города Рубцовска" на 2009 - 2010 годы и ВЦП "Развитие образования в Алтайском крае" на 2008 - 2010 годы - всего, </t>
  </si>
  <si>
    <t xml:space="preserve">110. МЦП "Сохранение и развитие образования города Рубцовска" на 2011 - 2013 годы и ВЦП "Развитие образования в Алтайском крае" на 2011 - 2013 годы - всего, </t>
  </si>
  <si>
    <t>111. КЦП "Снижение рисков и смягчение последствий чрезвычайных ситуаций природного и техногенного характера в Алтайском крае на 2005 - 2010 годы" - всего,</t>
  </si>
  <si>
    <t xml:space="preserve">113. ВЦП "Охрана окружающей среды на территории Алтайского края" на 2010 - 2012 годы  - всего, </t>
  </si>
  <si>
    <r>
      <t>114 .МЦП "Модернизация технологического оборудования школьных столовых в городе Рубцовске" на 2009 - 2010 годы и ВЦП "Модернизация технологического оборудования школьных столовых в Алтайском крае" на 2008 - 2010 годы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</si>
  <si>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115. Капитальный ремонт МУ Дворец культуры «Тракторостроитель» - всего,</t>
  </si>
  <si>
    <t>116. Реконструкция набережной им.Н.Ф.Петрова, в том числе разработка проектно-сметной документации - всего,</t>
  </si>
  <si>
    <t>117. Строительство теплотрассы МУК "Драмтеатр" - всего,</t>
  </si>
  <si>
    <r>
      <t xml:space="preserve">118. МЦП "Культура города Рубцовска Алтайского края" на 2008 - 2010 годы и КЦП "Культура Алтайского края" на 2007 - 2010 годы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</si>
  <si>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r>
      <t xml:space="preserve">119. МЦП "Культура города Рубцовска Алтайского края" на 2011-2013 годы и КЦП "Культура Алтайского края" на 2011 - 2015 годы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</si>
  <si>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120. ГЦП "Обеспечение населения города Рубцовска информационно-библиотечными услугами" (2007-2009 годы) - всего,</t>
  </si>
  <si>
    <t>121. МЦП "Информационно-библиотечное обслуживание населения города Рубцовска" на 2010 - 2012 годы - всего,</t>
  </si>
  <si>
    <t xml:space="preserve">122. КЦП "О дополнительных мерах по улучшению социального обслуживания граждан пожилого возраста в Алтайском крае" на 2009-2011 годы - всего, </t>
  </si>
  <si>
    <t>123.МЦП "Социальная поддержка малоимущих граждан и малоимущих семей с детьми города Рубцовска" на 2009 - 2010 годы и КЦП "Социальная поддержка малоимущих граждан и малоимущих семей с детьми" на 2007 - 2010 годы - всего,</t>
  </si>
  <si>
    <t>124. КЦП "Социальная поддержка малоимущих граждан и граждан, находящихся в трудной жизненной ситуации" на 2011 - 2013 годы - всего,</t>
  </si>
  <si>
    <t>125. МЦП "Социальная поддержка малоимущих граждан и малоимущих семей с детьми города Рубцовска" на 2011 - 2013 годы  - всего,</t>
  </si>
  <si>
    <t>разработка конструкторской документации, изготовление опытного образца</t>
  </si>
  <si>
    <t>39.Разработка преобразователя напряжения ПН.14.8 для Красноярского комбайнового завода  - всего,</t>
  </si>
  <si>
    <t xml:space="preserve">программа завершена;   </t>
  </si>
  <si>
    <t>126.ВЦП "Обеспечение пожарной безопасности краевых государственных учреждений социального обслуживания и управления социальной защиты по городским округам (муниципальным районам )Алтайского края на 2009-2011 годы" - всего,</t>
  </si>
  <si>
    <t>127. КЦП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инвалидности" на 2010 год - всего,</t>
  </si>
  <si>
    <t>"Рубцовский молочный завод" филиал ОАО «Вимм - Билль - Данн»</t>
  </si>
  <si>
    <t xml:space="preserve"> детского сада №32 (микрорайон "Центральный", филиал гимназии №3)</t>
  </si>
  <si>
    <t xml:space="preserve"> детского сада №34 (микрорайон "Центральный", пограничная служба)</t>
  </si>
  <si>
    <t xml:space="preserve">МУ "Управление здравоохранения" г.Рубцовска; МУ"Управление образования" г.Рубцовска  Управление социальной защиты населения по городу Рубцовску </t>
  </si>
  <si>
    <t>внебюджетные источники</t>
  </si>
  <si>
    <t xml:space="preserve">внебюджетные источники </t>
  </si>
  <si>
    <t>внебюджетные источники (20%)</t>
  </si>
  <si>
    <t>в том числе:</t>
  </si>
  <si>
    <t xml:space="preserve">федеральный бюджет (в т.ч. средства Фонда реформирования ЖКХ)  </t>
  </si>
  <si>
    <t>КГУ "Центр занятости населения                 г. Рубцовска"</t>
  </si>
  <si>
    <t>УКС администрации города Рубцовска;          МУП «Южная тепловая станция»</t>
  </si>
  <si>
    <t>УКС администрации города Рубцовска.</t>
  </si>
  <si>
    <t>оснащение современным, высокотехнологичным специализированным оборудованием станций переливания крови - 0,783 млн.руб.; закупка современных тест-систем для ИФА и ПЦР-диагностики ВИЧ-инфекции, гепатитов В и С; закупка расходных материалов для заготовки и переработки крови современными высокотехнологичными способами (сепараторы крови, вирусинактиваторы, контейнеры для отмывания эритроцитов и др.)</t>
  </si>
  <si>
    <t xml:space="preserve">приобретение расходных материалов для проведения гемодиализа и диагностических наборов  для  контроля качества диализа и состояния почечного трансплантанта для отделений ЛПУ Алтайского края (г.Рубцовск - 2,456 млн.руб.); приобретение оборудования для МУЗ "Городская больница N2" г. Рубцовска (водоподготовка) - 2,781 млн.руб.; </t>
  </si>
  <si>
    <t>замена ветхой электрической проводки, изношенных электросиловых устройств, установка УЗО</t>
  </si>
  <si>
    <t>проведение технического обслуживания и ремонта ИМТ в краевых ЛПУ - 0,582 млн.руб.; метрологическое обеспечение ИМТ - 0,022 млн.руб.; ремонт зарубежных и особосложных ИМТ - 1,296 млн.руб.; ТО и ремонт рентген- и гамматерапевтических аппаратов и линейных ускорителей - 0,220 млн.руб.</t>
  </si>
  <si>
    <r>
      <t>за счет краевого бюджета:</t>
    </r>
    <r>
      <rPr>
        <sz val="12"/>
        <rFont val="Times New Roman"/>
        <family val="1"/>
      </rPr>
      <t xml:space="preserve"> профессиональная переподготовка и повышение квалификации врачей краевых, городских ЛПУ, краевых специализированных центров на выездных курсах (оплата обучения); </t>
    </r>
    <r>
      <rPr>
        <b/>
        <sz val="12"/>
        <rFont val="Times New Roman"/>
        <family val="1"/>
      </rPr>
      <t xml:space="preserve">за счет муниципального бюджета: </t>
    </r>
    <r>
      <rPr>
        <sz val="12"/>
        <rFont val="Times New Roman"/>
        <family val="1"/>
      </rPr>
      <t>проведение специализации 69 врачей, 2 медицинских сестер, в том числе в детских медицинских учреждениях - 36 врачей</t>
    </r>
  </si>
  <si>
    <t>детского сада №1 (микрорайон "Северный")</t>
  </si>
  <si>
    <t>выполнен ремонт бывшего детского сада №1 на 95 мест</t>
  </si>
  <si>
    <t xml:space="preserve">в 2011 году восстановление детского сада осуществлялось на условиях долевого софинансирования с мероприятиями ДЦП"Развитие дошкольного образования в Алтайском крае" на 2011-2015 годы </t>
  </si>
  <si>
    <t xml:space="preserve">открытие 60 дополнительных мест в действующих дошкольных учреждениях </t>
  </si>
  <si>
    <t xml:space="preserve">в 2011 году в рамках Комплекса мер по модернизации общего образования выполнен ремонт школ, приобретено учебно-лабораторное оборудование, компьютерная техника и учебники; за классное руководство выплачена доплата 544 классным руководителям </t>
  </si>
  <si>
    <t>программа завершена;</t>
  </si>
  <si>
    <t xml:space="preserve">программы завершены;    </t>
  </si>
  <si>
    <t>МУ "Управление здравоохранения" г. Рубцовска</t>
  </si>
  <si>
    <t>МУ "Управление культуры, спорта и молодежной политики"        г.Рубцовска</t>
  </si>
  <si>
    <t>МУ "Управление образования" г.Рубцовска.</t>
  </si>
  <si>
    <t>ООО УК "Торговый центр"</t>
  </si>
  <si>
    <t xml:space="preserve"> МУ "Управление культуры, спорта и молодежной политики"; МУ "Управление здравоохранения" г.Рубцовска; МУ "Управление образования" г.Рубцовска; управление социальной защиты населения по городу Рубцовску</t>
  </si>
  <si>
    <t>МОУ "НОШ-Детский сад "Истоки" (микрорайон "Северный")</t>
  </si>
  <si>
    <t>Подпрограмма: Сахарный диабет на 2007 - 2011 годы - всего,</t>
  </si>
  <si>
    <t>Подпрограмма "Гемодиализ и трансплантация почки" на 2007 - 2011 годы - всего,</t>
  </si>
  <si>
    <t>Подпрограмма "Кровь" на 2007 - 2011 годы - всего,</t>
  </si>
  <si>
    <t>Подпрограмма:Вакцинопрофилактика на 2007 - 2011 годы - всего,</t>
  </si>
  <si>
    <t>Подпрограмма "Пульмонология" (бронхиальная астма, хроническая обструктивная болезнь легких, дыхательная недостаточность) на 2007 - 2011 годы  - всего,</t>
  </si>
  <si>
    <t>Подпрограмма: Охрана психического здоровья граждан на 2007 - 2011 годы - всего,</t>
  </si>
  <si>
    <t>Комитет по архитектуре и градостроительству администрации города Рубцовска</t>
  </si>
  <si>
    <t xml:space="preserve">Комитет по управлению имуществом администрации города Рубцовска        </t>
  </si>
  <si>
    <t>ПК "Снежинка"</t>
  </si>
  <si>
    <t>ООО "Фирма Век"</t>
  </si>
  <si>
    <t>ООО "Алгол плюс"</t>
  </si>
  <si>
    <t>ООО "Маркитант"</t>
  </si>
  <si>
    <t>МУ "Управление здравоохранения" г.Рубцовска;    КГУ "Центр занятости населения            г.Рубцовска";     МУ "Управление образования"        г.Рубцовска;        Отдел ОФМС России по Алтайскому краю в г.Рубцовске</t>
  </si>
  <si>
    <t xml:space="preserve">Администрация города Рубцовска, Управление внутренних дел по городу Рубцовску   </t>
  </si>
  <si>
    <t>МУ "Управление здравоохранения" г. Рубцовска;   УКС администрации города Рубцовска</t>
  </si>
  <si>
    <t>МУ "Управление культуры, спорта и молодежной политики" г.Рубцовска; УКС администрации города Рубцовска</t>
  </si>
  <si>
    <t>Управление социальной защиты населения по городу Рубцовску</t>
  </si>
  <si>
    <t>КГСУСО "Рубцовский специальный дом-интернат для престарелых и инвалидов"</t>
  </si>
  <si>
    <t>Итого по мероприятиям цели 1.</t>
  </si>
  <si>
    <t>Комитет по архитектуре и градостроительст-ву администрации  города Рубцовска; индивидуальные застройщики</t>
  </si>
  <si>
    <t>Управление по промышленности, энергетике, транспорту, развитию предприниматель-ства и труду администрации города Рубцовска</t>
  </si>
  <si>
    <t>Итого по мероприятиям цели 2.</t>
  </si>
  <si>
    <t xml:space="preserve">оказаны услуги ИКЦ 306 предпринимателям; размещено 47 информаций о предпринимательской деятельности на сайте Администрации города, в СМИ - 7 информаций по различным направлениям предпринимательства; проведено 4 заседания общественного Совета по развитию предпринимательства и одно заседание  городской инвестиционной комиссии, подготовлено ходатайство на включение инвестиционного проекта в программу льготного кредитования на 708 тыс. руб.; проведена работа по господдержке 11 инвестиционных проектов на 2,067 млн.руб., в том числе за счет субсидирования банковской процентной ставки - 4 проекта, получение грантов - 3 проекта;   проведены конкурсы: "Лучший предприниматель года", среди печатных СМИ на лучшее освещение темы предпринимательства, конкурс профессионального мастерства "Лучший парикмахер 2011",  общегородские мероприятия к Дню работников торговли, бытового обслуживания и ЖКХ, Дня российского предпринимательства; </t>
  </si>
  <si>
    <r>
      <t xml:space="preserve">в 2011 году объем потребления энергетических ресурсов муниципальных казенных учреждений города , учитываемый посредством приборов учета, составил 86% от потребляемого объема; сокращение расходов бюджета на оплату коммунальных ресурсов этих учреждений снизился на 6%; </t>
    </r>
    <r>
      <rPr>
        <b/>
        <sz val="12"/>
        <rFont val="Times New Roman"/>
        <family val="1"/>
      </rPr>
      <t xml:space="preserve">за счет внебюджетных средств: </t>
    </r>
    <r>
      <rPr>
        <sz val="12"/>
        <rFont val="Times New Roman"/>
        <family val="1"/>
      </rPr>
      <t xml:space="preserve">восстановление изоляции надземных сетей МУП «РТС» - 0,737 млн.руб.; замена светильников и ламп на энергосберегающие МУП "Рубцовский водоканал" - 0,038 млн.руб.; МУТП замена: сталеалюминевого контактного провода на медный - 4,169млн.руб., ламп накаливания на энергосберегающие - 0,017 млн.руб.; проведение теплоизоляционных работ ПАТП - 0,006 млн.руб.; </t>
    </r>
  </si>
  <si>
    <t>осуществление денежных выплат врачам общей практики, врачам-терапевтам, участковым и медицинским сестрам врачей-терапевтов участковых, врачам-педиатрам участковым, медицинским сестрам врачей общей практики с учетом результатов их деятельности,    мед.персоналу фельдшерско-акушерских пунктов, врачам, фельдшерам и медсестрам "Скорой медицинской помощи", дополнительная диспансеризация работающего населения</t>
  </si>
  <si>
    <t>приобретение санитарного транспорта и проездных билетов сотрудникам для обеспечения контролируемого лечения больных туберкулезом в противотуберкулезных диспансерах, в том числе: продуктовые наборы для больных туберкулезом, проходящих  амбулаторное лечение</t>
  </si>
  <si>
    <r>
      <t xml:space="preserve">за счет краевого бюджета: </t>
    </r>
    <r>
      <rPr>
        <sz val="11"/>
        <rFont val="Times New Roman"/>
        <family val="1"/>
      </rPr>
      <t xml:space="preserve">проведение краевых соревнований, турниров в МО Алтайского края - 0,002 млн.руб.; мероприятия по предоставлению местным бюджетам субсидий на обеспечение условий для развития физической культуры и спорта - 0,860 млн.руб.; осуществление мер мат.стимулирования спортсменов Алтайского края - 0,100 млн.руб.; проведение краевого смотра-конкурса на лучшее спорт.сооружение в крае - 0,036 млн.руб.;  </t>
    </r>
    <r>
      <rPr>
        <b/>
        <sz val="11"/>
        <rFont val="Times New Roman"/>
        <family val="1"/>
      </rPr>
      <t xml:space="preserve">за счет муниципального бюджета:   </t>
    </r>
    <r>
      <rPr>
        <sz val="11"/>
        <rFont val="Times New Roman"/>
        <family val="1"/>
      </rPr>
      <t>участие во Всероссийских спортивных мероприятиях "Лыжня России-2011", "Российский Азимут-2011", "Кросс Наций 2011"; проведение городских комплексных Спартакиад дворовых спортклубов, ССУЗ; первенств и кубков города по футболу, волейболу, баскетболу, плаванию, дзюдо, греко-римской борьбе, шахматам, спорт.гимнастике, самбо, тяжелой атлетике, боксу, каратэ, спорт.аэробике, хоккею с шайбой, скоростному бегу на коньках, лыжным гонкам, худ.гимнастике; работа отделений художественной, спортивной гимнастики;  приобретение наградной атрибутики для городских спортивных мероприятий; ремонт домиков ДОЛ "Олимп"</t>
    </r>
  </si>
  <si>
    <t>УКС администрации города Рубцовска; Управление по ЖКДХ и благоустройству администрации города Рубцовска; МУП "Рубцовский водоканал"</t>
  </si>
  <si>
    <t>Подпрограмма: Меры по развитию помощи онкологическим больным в Алтайском крае на 2007 - 2011 годы - всего,</t>
  </si>
  <si>
    <t>Подпрограмма: Неотложные меры борьбы с туберкулезом в Алтайском крае на 2007 - 2011 годы - всего,</t>
  </si>
  <si>
    <t>ООО "Эффект плюс"</t>
  </si>
  <si>
    <t>Управление по ЖКДХ и благоустройству администрации города Рубцовска</t>
  </si>
  <si>
    <t>УКС администрации города Рубцовска</t>
  </si>
  <si>
    <t>УКС администрации города Рубцовска; Управление по ЖКДХ и благоустройству администрации города Рубцовска</t>
  </si>
  <si>
    <t>МУ "Управление культуры, спорта и молодежной политики"        г.Рубцовска; МУ"Управление образования" г.Рубцовска; ГУЗ"Наркологический диспансер г.Рубцовска"; Рубцовский МРО РУФСНК  по Алтайскому краю; УВД по городу Рубцовску</t>
  </si>
  <si>
    <t>Управление по промышленности, энергетике, транспорту, развитию пред-принимательства и труду администрации города Рубцовска; муниципальное унитарное троллейбусное предприятие</t>
  </si>
  <si>
    <t xml:space="preserve">МУ «Управление здравоохранения» г.Рубцовска;  МУ«Управление образования» г.Рубцовска;  ГУЗ «Наркологический диспансер города Рубцовска» </t>
  </si>
  <si>
    <t>МУ "Управление образования" г.Рубцовска;  УКС администрации города Рубцовска.</t>
  </si>
  <si>
    <t xml:space="preserve">МУ "Управление культуры, спорта и молодежной политики"                 г.Рубцовска  </t>
  </si>
  <si>
    <t xml:space="preserve">МУ "Управление культуры, спорта и молодежной политики" г.Рубцовска  </t>
  </si>
  <si>
    <t>ИП Зингер</t>
  </si>
  <si>
    <t>Администрация ФГУ ИК-5</t>
  </si>
  <si>
    <t xml:space="preserve"> млн.руб.</t>
  </si>
  <si>
    <t>Итого по мероприятиям цели 3.</t>
  </si>
  <si>
    <t>Итого по мероприятиям цели 4.</t>
  </si>
  <si>
    <t>Всего потребность средств на реализацию мероприятий плана</t>
  </si>
  <si>
    <t>средства Фонда реформирования жилищно-коммунального хозяйства</t>
  </si>
  <si>
    <t>МАП "Капитальный ремонт многоквартирных домов на 2008 - 2011 годы" - всего,</t>
  </si>
  <si>
    <t>МАП "Переселение граждан города Рубцовска из аварийного жилищного фонда" на 2008-2011 годы - всего,</t>
  </si>
  <si>
    <t>федеральный бюджет</t>
  </si>
  <si>
    <t>ЗАО "Рубцовский завод запасных частей"</t>
  </si>
  <si>
    <t>МОУ "Гимназия "Планета детства" (микрорайон "Южный")</t>
  </si>
  <si>
    <t>МДОУ "Детский сад №19 "Рябинка" (микрорайон "Северный")</t>
  </si>
  <si>
    <t>МДОУ "ЦРР - детский сад №54 "Золотой ключик" (микрорайон "Южный")</t>
  </si>
  <si>
    <t>МДОУ "ЦРР - детский сад №7 "Ярославна" (микрорайон "Южный")</t>
  </si>
  <si>
    <t>ИП Аракелян</t>
  </si>
  <si>
    <t>ООО"Агромаш"</t>
  </si>
  <si>
    <t>ИП Изотова</t>
  </si>
  <si>
    <t>детского сада №1 (микрорайон "Южный")</t>
  </si>
  <si>
    <t>МУ "Управление образования" г.Рубцовска;  УКС администрации города Рубцовска</t>
  </si>
  <si>
    <t>МУ "Управление образования" г.Рубцовска</t>
  </si>
  <si>
    <t>МУ "Управление образования"        г.Рубцовска</t>
  </si>
  <si>
    <t>ЖСК "Тюльпан"</t>
  </si>
  <si>
    <t>ЖСК "Монолит"</t>
  </si>
  <si>
    <t>ООО "Алтайтрансмаш-сервис"</t>
  </si>
  <si>
    <t>Жилищный комитет администрации города Рубцовска; МУ "Управление образования" г.Рубцовска; МУ "Управление здравоохранения" г.Рубцовска</t>
  </si>
  <si>
    <t>Управление по промышленности, энергетике, транспорту, развитию предпринимательст-ва и труду администрации города Рубцовска</t>
  </si>
  <si>
    <t>ОАО "Рубцовский машиностроитель-ный завод"</t>
  </si>
  <si>
    <t>"Рубцовский молочный завод" филиал ОАО «Вимм-Билль-Данн»</t>
  </si>
  <si>
    <t>ОАО «Мельник»</t>
  </si>
  <si>
    <t>Наименование мероприятия</t>
  </si>
  <si>
    <t>Исполнитель</t>
  </si>
  <si>
    <t xml:space="preserve">федеральный бюджет </t>
  </si>
  <si>
    <t xml:space="preserve">МУ "Управление здравоохранения" г.Рубцовска </t>
  </si>
  <si>
    <t>краевой бюджет</t>
  </si>
  <si>
    <t>муниципальный бюджет</t>
  </si>
  <si>
    <t xml:space="preserve">Рубцовский филиал  ОАО «Алтайвагон» </t>
  </si>
  <si>
    <t>Расчет по источникам финансирования</t>
  </si>
  <si>
    <t>краевой дорожный фонд</t>
  </si>
  <si>
    <t>краевой бюджет (50%)</t>
  </si>
  <si>
    <t>муниципальный бюджет (30%)</t>
  </si>
  <si>
    <t xml:space="preserve">краевой бюджет </t>
  </si>
  <si>
    <t>детского сада №5 (микрорайон "Южный", филиал гимназии №8)</t>
  </si>
  <si>
    <t>детского сада №43 (микрорайон "Черемушки", школа №12)</t>
  </si>
  <si>
    <t xml:space="preserve"> детского сада №42 (микрорайон "Западный", филиал школы №23)</t>
  </si>
  <si>
    <t>ОАО "АСМ - запчасть"</t>
  </si>
  <si>
    <t>ООО"Алта"</t>
  </si>
  <si>
    <t>ООО"Глав-алтайстрой"</t>
  </si>
  <si>
    <t xml:space="preserve">1.КЦП "Демографическое развитие Алтайского края" на 2008 - 2015 годы - всего, </t>
  </si>
  <si>
    <t>в 2011 году городской троллейбусный парк обновился на 3 троллейбуса в счет финансирования 2010 года</t>
  </si>
  <si>
    <t xml:space="preserve">объект введен в 2010 году; </t>
  </si>
  <si>
    <t xml:space="preserve">охват подростков и молодежи в возрасте от 11 до 24 лет, вовлеченных в профилактические мероприятия, к общей численности указанной категории в отчетном периоде составил 5,3%; средства программы использованы на приобретение буклетов, памяток </t>
  </si>
  <si>
    <t>совершенных в состоянии алкогольного опьянения  - 0,7%; увеличилось количество выявленных преступлений, предусмотренных ст.112 УК РФ на 2,9% и ст.119 УК РФ на 18,6%; стабильно положительными остаются результаты профилактической работы с несовершеннолетними: количество преступлений, совершенных подростками, снизилось на 13%, из них совершенных в группе на 10%</t>
  </si>
  <si>
    <t xml:space="preserve">                              депутатов Алтайского края от  24.05.2012 № 798                     </t>
  </si>
  <si>
    <t xml:space="preserve">в городе снизилось: количество преступлений на 6,8%; число преступлений, совершенных в общественных местах города на 15,6%, в том числе уличная преступность на 17,8%; количество грабежей на 40,5%; достигнута положительная динамика в сфере рецидивной преступности: снижение количества преступлений, совершенных повторно - 3,3%; снижение количества преступлений, </t>
  </si>
  <si>
    <t>направление "Содействие устройству на воспитание в семьи детей-сирот и детей, оставшихся без попечения родителей"</t>
  </si>
  <si>
    <t>подготовка и корректура проектов планировки территорий включая схемы обеспечения коммунальной инфраструктурой земельных участков районов освоения новых и реконструируемых территорий, Правил землепользования и застройки города.</t>
  </si>
  <si>
    <t>замена изношенного оборудования; улучшение условий труда; снижение себестоимости продукции</t>
  </si>
  <si>
    <t>увеличение объемов производства</t>
  </si>
  <si>
    <t>направление "Поддержка семей с детьми, прочие"</t>
  </si>
  <si>
    <t>топографо-геодезические, землеустроительные, научно-исследовательские и иные подготовительные работы, подготовка местных нормативов градостроительного проектирования</t>
  </si>
  <si>
    <t>субсидирование части банковской процентной ставки по кредитам, привлекаемым субъектами малого и среднего предпринимательства - всего,</t>
  </si>
  <si>
    <t>развитие системы льготного кредитования в рамках подписанных Соглашений между администрацией города Рубцовска и банками - всего,</t>
  </si>
  <si>
    <r>
      <t xml:space="preserve">за счет внебюджетных источников: </t>
    </r>
    <r>
      <rPr>
        <sz val="11"/>
        <rFont val="Times New Roman"/>
        <family val="1"/>
      </rPr>
      <t>создание на базе профессиональных училищ и лицеев базовых площадок и ресурсных центров профессионального образования и их развитие, в соответствии с приоритетными направлениями профессионального образования - 3,560 млн.руб.</t>
    </r>
  </si>
  <si>
    <r>
      <t xml:space="preserve">за счет краевого бюджета: </t>
    </r>
    <r>
      <rPr>
        <sz val="11"/>
        <rFont val="Times New Roman"/>
        <family val="1"/>
      </rPr>
      <t>20 премий «Лучший мастер производственного обучения» - 0,040 млн.руб.; 20 премий «Лучший учащийся» - 0,010 млн.руб.;установление 100 именных стипендий Губернатора Алтайского края для учащихся краевых учреждений начального профессионального образования - 0,032 млн.руб.;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</si>
</sst>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vertical="center" wrapText="1"/>
    </xf>
    <xf numFmtId="164" fontId="4" fillId="0" borderId="44" xfId="0" applyNumberFormat="1" applyFont="1" applyFill="1" applyBorder="1" applyAlignment="1">
      <alignment vertical="center" wrapText="1"/>
    </xf>
    <xf numFmtId="164" fontId="4" fillId="0" borderId="38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22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4" fillId="0" borderId="28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164" fontId="4" fillId="0" borderId="16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top"/>
    </xf>
    <xf numFmtId="1" fontId="4" fillId="0" borderId="22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0" fillId="0" borderId="48" xfId="0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64" fontId="5" fillId="0" borderId="49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50" xfId="0" applyFill="1" applyBorder="1" applyAlignment="1">
      <alignment vertical="center"/>
    </xf>
    <xf numFmtId="0" fontId="7" fillId="0" borderId="51" xfId="0" applyFont="1" applyFill="1" applyBorder="1" applyAlignment="1">
      <alignment horizontal="center" vertical="top" wrapText="1"/>
    </xf>
    <xf numFmtId="164" fontId="5" fillId="0" borderId="42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4" fillId="0" borderId="14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20" borderId="14" xfId="0" applyFont="1" applyFill="1" applyBorder="1" applyAlignment="1">
      <alignment horizontal="center" vertical="center" wrapText="1"/>
    </xf>
    <xf numFmtId="165" fontId="4" fillId="2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top" wrapText="1"/>
    </xf>
    <xf numFmtId="0" fontId="4" fillId="2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top" wrapText="1"/>
    </xf>
    <xf numFmtId="1" fontId="4" fillId="0" borderId="51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vertical="top" wrapText="1"/>
    </xf>
    <xf numFmtId="0" fontId="7" fillId="0" borderId="45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/>
    </xf>
    <xf numFmtId="165" fontId="4" fillId="0" borderId="51" xfId="0" applyNumberFormat="1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0" fontId="13" fillId="0" borderId="28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165" fontId="4" fillId="0" borderId="14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left" vertical="top" wrapText="1"/>
    </xf>
    <xf numFmtId="164" fontId="4" fillId="0" borderId="22" xfId="0" applyNumberFormat="1" applyFont="1" applyFill="1" applyBorder="1" applyAlignment="1">
      <alignment horizontal="center"/>
    </xf>
    <xf numFmtId="164" fontId="4" fillId="20" borderId="14" xfId="0" applyNumberFormat="1" applyFont="1" applyFill="1" applyBorder="1" applyAlignment="1">
      <alignment horizontal="center" vertical="center" wrapText="1"/>
    </xf>
    <xf numFmtId="1" fontId="4" fillId="2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/>
    </xf>
    <xf numFmtId="0" fontId="7" fillId="0" borderId="45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165" fontId="5" fillId="0" borderId="22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top"/>
    </xf>
    <xf numFmtId="1" fontId="4" fillId="0" borderId="38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165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horizontal="center" vertical="top" wrapText="1"/>
    </xf>
    <xf numFmtId="1" fontId="4" fillId="0" borderId="34" xfId="0" applyNumberFormat="1" applyFont="1" applyFill="1" applyBorder="1" applyAlignment="1">
      <alignment horizontal="center" vertical="top" wrapText="1"/>
    </xf>
    <xf numFmtId="165" fontId="5" fillId="0" borderId="2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0" fontId="4" fillId="20" borderId="13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65" fontId="4" fillId="0" borderId="21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55" xfId="0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5" fillId="0" borderId="6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5" fontId="4" fillId="0" borderId="44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9" fillId="0" borderId="64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24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>
      <alignment horizontal="left" vertical="top" wrapText="1"/>
    </xf>
    <xf numFmtId="0" fontId="4" fillId="24" borderId="28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center" vertical="top" wrapText="1"/>
    </xf>
    <xf numFmtId="0" fontId="8" fillId="0" borderId="71" xfId="0" applyFont="1" applyFill="1" applyBorder="1" applyAlignment="1">
      <alignment horizontal="center" vertical="top" wrapText="1"/>
    </xf>
    <xf numFmtId="0" fontId="8" fillId="0" borderId="7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wrapText="1"/>
    </xf>
    <xf numFmtId="164" fontId="4" fillId="0" borderId="44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64" xfId="0" applyNumberFormat="1" applyFont="1" applyFill="1" applyBorder="1" applyAlignment="1">
      <alignment horizontal="left" vertical="top" wrapText="1"/>
    </xf>
    <xf numFmtId="49" fontId="9" fillId="0" borderId="38" xfId="0" applyNumberFormat="1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165" fontId="4" fillId="0" borderId="17" xfId="0" applyNumberFormat="1" applyFont="1" applyFill="1" applyBorder="1" applyAlignment="1">
      <alignment horizontal="center" wrapText="1"/>
    </xf>
    <xf numFmtId="165" fontId="4" fillId="0" borderId="44" xfId="0" applyNumberFormat="1" applyFont="1" applyFill="1" applyBorder="1" applyAlignment="1">
      <alignment horizontal="center" wrapText="1"/>
    </xf>
    <xf numFmtId="165" fontId="4" fillId="0" borderId="6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top" wrapText="1"/>
    </xf>
    <xf numFmtId="49" fontId="4" fillId="0" borderId="74" xfId="0" applyNumberFormat="1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49" fontId="10" fillId="0" borderId="62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left" vertical="top" wrapText="1"/>
    </xf>
    <xf numFmtId="49" fontId="4" fillId="0" borderId="75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164" fontId="0" fillId="0" borderId="14" xfId="0" applyNumberFormat="1" applyFill="1" applyBorder="1" applyAlignment="1">
      <alignment horizontal="center"/>
    </xf>
    <xf numFmtId="0" fontId="4" fillId="0" borderId="6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164" fontId="5" fillId="0" borderId="58" xfId="0" applyNumberFormat="1" applyFont="1" applyFill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44" fontId="10" fillId="0" borderId="63" xfId="42" applyFont="1" applyFill="1" applyBorder="1" applyAlignment="1">
      <alignment horizontal="left" vertical="top" wrapText="1"/>
    </xf>
    <xf numFmtId="44" fontId="10" fillId="0" borderId="54" xfId="42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26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2"/>
  <sheetViews>
    <sheetView tabSelected="1" view="pageBreakPreview" zoomScale="75" zoomScaleNormal="75" zoomScaleSheetLayoutView="75" zoomScalePageLayoutView="60" workbookViewId="0" topLeftCell="A1">
      <selection activeCell="E6" sqref="E6:G6"/>
    </sheetView>
  </sheetViews>
  <sheetFormatPr defaultColWidth="9.00390625" defaultRowHeight="12.75"/>
  <cols>
    <col min="1" max="1" width="4.125" style="0" customWidth="1"/>
    <col min="2" max="2" width="34.625" style="0" customWidth="1"/>
    <col min="3" max="3" width="15.125" style="0" customWidth="1"/>
    <col min="4" max="4" width="14.875" style="0" customWidth="1"/>
    <col min="5" max="5" width="14.25390625" style="0" customWidth="1"/>
    <col min="6" max="6" width="18.25390625" style="0" customWidth="1"/>
    <col min="7" max="7" width="35.875" style="0" customWidth="1"/>
  </cols>
  <sheetData>
    <row r="1" spans="6:7" ht="16.5" customHeight="1">
      <c r="F1" s="26"/>
      <c r="G1" s="229" t="s">
        <v>46</v>
      </c>
    </row>
    <row r="2" spans="5:7" ht="16.5" customHeight="1">
      <c r="E2" s="629" t="s">
        <v>248</v>
      </c>
      <c r="F2" s="629"/>
      <c r="G2" s="629"/>
    </row>
    <row r="3" spans="5:7" ht="16.5" customHeight="1">
      <c r="E3" s="629" t="s">
        <v>249</v>
      </c>
      <c r="F3" s="629"/>
      <c r="G3" s="629"/>
    </row>
    <row r="4" spans="5:7" ht="16.5" customHeight="1">
      <c r="E4" s="629" t="s">
        <v>250</v>
      </c>
      <c r="F4" s="629"/>
      <c r="G4" s="629"/>
    </row>
    <row r="5" spans="5:7" ht="16.5" customHeight="1">
      <c r="E5" s="629" t="s">
        <v>251</v>
      </c>
      <c r="F5" s="629"/>
      <c r="G5" s="629"/>
    </row>
    <row r="6" spans="2:7" ht="16.5" customHeight="1">
      <c r="B6" s="6"/>
      <c r="E6" s="628" t="s">
        <v>406</v>
      </c>
      <c r="F6" s="628"/>
      <c r="G6" s="628"/>
    </row>
    <row r="7" spans="2:7" ht="15" customHeight="1">
      <c r="B7" s="6"/>
      <c r="E7" s="629"/>
      <c r="F7" s="629"/>
      <c r="G7" s="629"/>
    </row>
    <row r="8" spans="2:7" ht="15" customHeight="1">
      <c r="B8" s="6"/>
      <c r="E8" s="27"/>
      <c r="F8" s="27"/>
      <c r="G8" s="27"/>
    </row>
    <row r="9" spans="2:7" ht="12.75" customHeight="1">
      <c r="B9" s="6"/>
      <c r="F9" s="27"/>
      <c r="G9" s="27"/>
    </row>
    <row r="10" spans="1:7" ht="15" customHeight="1">
      <c r="A10" s="11"/>
      <c r="B10" s="11"/>
      <c r="C10" s="11"/>
      <c r="D10" s="11"/>
      <c r="E10" s="11"/>
      <c r="F10" s="11"/>
      <c r="G10" s="11"/>
    </row>
    <row r="11" spans="1:7" ht="15.75" customHeight="1">
      <c r="A11" s="630" t="s">
        <v>252</v>
      </c>
      <c r="B11" s="630"/>
      <c r="C11" s="630"/>
      <c r="D11" s="630"/>
      <c r="E11" s="630"/>
      <c r="F11" s="630"/>
      <c r="G11" s="630"/>
    </row>
    <row r="12" spans="1:7" ht="12.75" customHeight="1">
      <c r="A12" s="630" t="s">
        <v>253</v>
      </c>
      <c r="B12" s="630"/>
      <c r="C12" s="630"/>
      <c r="D12" s="630"/>
      <c r="E12" s="630"/>
      <c r="F12" s="630"/>
      <c r="G12" s="630"/>
    </row>
    <row r="13" spans="1:7" ht="15.75" customHeight="1">
      <c r="A13" s="630" t="s">
        <v>254</v>
      </c>
      <c r="B13" s="630"/>
      <c r="C13" s="630"/>
      <c r="D13" s="630"/>
      <c r="E13" s="630"/>
      <c r="F13" s="630"/>
      <c r="G13" s="630"/>
    </row>
    <row r="14" spans="1:7" ht="15.75" customHeight="1">
      <c r="A14" s="630" t="s">
        <v>255</v>
      </c>
      <c r="B14" s="630"/>
      <c r="C14" s="630"/>
      <c r="D14" s="630"/>
      <c r="E14" s="630"/>
      <c r="F14" s="630"/>
      <c r="G14" s="630"/>
    </row>
    <row r="15" spans="1:7" ht="15.75" customHeight="1">
      <c r="A15" s="238"/>
      <c r="B15" s="238"/>
      <c r="C15" s="238"/>
      <c r="D15" s="238"/>
      <c r="E15" s="238"/>
      <c r="F15" s="238"/>
      <c r="G15" s="238"/>
    </row>
    <row r="16" spans="1:7" ht="15" customHeight="1" thickBot="1">
      <c r="A16" s="1"/>
      <c r="B16" s="12"/>
      <c r="C16" s="12"/>
      <c r="D16" s="12"/>
      <c r="E16" s="12"/>
      <c r="F16" s="12"/>
      <c r="G16" s="6" t="s">
        <v>355</v>
      </c>
    </row>
    <row r="17" spans="1:7" ht="15.75" customHeight="1">
      <c r="A17" s="637"/>
      <c r="B17" s="638"/>
      <c r="C17" s="648" t="s">
        <v>256</v>
      </c>
      <c r="D17" s="648"/>
      <c r="E17" s="648"/>
      <c r="F17" s="641" t="s">
        <v>384</v>
      </c>
      <c r="G17" s="649" t="s">
        <v>260</v>
      </c>
    </row>
    <row r="18" spans="1:7" ht="54" customHeight="1" thickBot="1">
      <c r="A18" s="639" t="s">
        <v>383</v>
      </c>
      <c r="B18" s="640"/>
      <c r="C18" s="42" t="s">
        <v>257</v>
      </c>
      <c r="D18" s="42" t="s">
        <v>258</v>
      </c>
      <c r="E18" s="79" t="s">
        <v>259</v>
      </c>
      <c r="F18" s="642"/>
      <c r="G18" s="650"/>
    </row>
    <row r="19" spans="1:7" ht="23.25" customHeight="1" thickBot="1">
      <c r="A19" s="634" t="s">
        <v>20</v>
      </c>
      <c r="B19" s="635"/>
      <c r="C19" s="635"/>
      <c r="D19" s="635"/>
      <c r="E19" s="635"/>
      <c r="F19" s="635"/>
      <c r="G19" s="636"/>
    </row>
    <row r="20" spans="1:7" ht="45.75" customHeight="1">
      <c r="A20" s="418" t="s">
        <v>401</v>
      </c>
      <c r="B20" s="423"/>
      <c r="C20" s="46">
        <f>SUM(C22+C23)</f>
        <v>22.116</v>
      </c>
      <c r="D20" s="46"/>
      <c r="E20" s="233"/>
      <c r="F20" s="371" t="s">
        <v>325</v>
      </c>
      <c r="G20" s="415" t="s">
        <v>139</v>
      </c>
    </row>
    <row r="21" spans="1:7" ht="12.75" customHeight="1">
      <c r="A21" s="81"/>
      <c r="B21" s="108" t="s">
        <v>290</v>
      </c>
      <c r="C21" s="545"/>
      <c r="D21" s="546"/>
      <c r="E21" s="547"/>
      <c r="F21" s="372"/>
      <c r="G21" s="416"/>
    </row>
    <row r="22" spans="1:7" ht="14.25" customHeight="1">
      <c r="A22" s="81"/>
      <c r="B22" s="21" t="s">
        <v>385</v>
      </c>
      <c r="C22" s="25"/>
      <c r="D22" s="28"/>
      <c r="E22" s="28"/>
      <c r="F22" s="372"/>
      <c r="G22" s="416"/>
    </row>
    <row r="23" spans="1:7" ht="14.25" customHeight="1">
      <c r="A23" s="82"/>
      <c r="B23" s="21" t="s">
        <v>387</v>
      </c>
      <c r="C23" s="22">
        <v>22.116</v>
      </c>
      <c r="D23" s="22"/>
      <c r="E23" s="230"/>
      <c r="F23" s="372"/>
      <c r="G23" s="416"/>
    </row>
    <row r="24" spans="1:7" ht="30" customHeight="1">
      <c r="A24" s="530" t="s">
        <v>412</v>
      </c>
      <c r="B24" s="531"/>
      <c r="C24" s="25">
        <v>15.25</v>
      </c>
      <c r="D24" s="25"/>
      <c r="E24" s="230"/>
      <c r="F24" s="372"/>
      <c r="G24" s="416"/>
    </row>
    <row r="25" spans="1:7" ht="91.5" customHeight="1" thickBot="1">
      <c r="A25" s="548" t="s">
        <v>408</v>
      </c>
      <c r="B25" s="549"/>
      <c r="C25" s="55">
        <v>6.836</v>
      </c>
      <c r="D25" s="55"/>
      <c r="E25" s="270"/>
      <c r="F25" s="353"/>
      <c r="G25" s="417"/>
    </row>
    <row r="26" spans="1:7" ht="85.5" customHeight="1" thickBot="1">
      <c r="A26" s="516" t="s">
        <v>223</v>
      </c>
      <c r="B26" s="517"/>
      <c r="C26" s="274">
        <v>0</v>
      </c>
      <c r="D26" s="76"/>
      <c r="E26" s="76"/>
      <c r="F26" s="33"/>
      <c r="G26" s="161"/>
    </row>
    <row r="27" spans="1:7" ht="48" customHeight="1">
      <c r="A27" s="418" t="s">
        <v>7</v>
      </c>
      <c r="B27" s="423"/>
      <c r="C27" s="46">
        <f>SUM(C29+C30)</f>
        <v>19.016</v>
      </c>
      <c r="D27" s="46">
        <f>SUM(D29+D30)</f>
        <v>21.874</v>
      </c>
      <c r="E27" s="233">
        <f>SUM(D27/C27)*100</f>
        <v>115.02944888514935</v>
      </c>
      <c r="F27" s="371" t="s">
        <v>325</v>
      </c>
      <c r="G27" s="575" t="s">
        <v>184</v>
      </c>
    </row>
    <row r="28" spans="1:7" ht="14.25" customHeight="1">
      <c r="A28" s="81"/>
      <c r="B28" s="108" t="s">
        <v>290</v>
      </c>
      <c r="C28" s="545"/>
      <c r="D28" s="546"/>
      <c r="E28" s="547"/>
      <c r="F28" s="372"/>
      <c r="G28" s="651"/>
    </row>
    <row r="29" spans="1:7" ht="15.75" customHeight="1">
      <c r="A29" s="81"/>
      <c r="B29" s="21" t="s">
        <v>385</v>
      </c>
      <c r="C29" s="22">
        <v>0</v>
      </c>
      <c r="D29" s="22">
        <v>0</v>
      </c>
      <c r="E29" s="22">
        <v>0</v>
      </c>
      <c r="F29" s="372"/>
      <c r="G29" s="651"/>
    </row>
    <row r="30" spans="1:7" ht="15" customHeight="1">
      <c r="A30" s="82"/>
      <c r="B30" s="21" t="s">
        <v>387</v>
      </c>
      <c r="C30" s="25">
        <f>SUM(C31+C32)</f>
        <v>19.016</v>
      </c>
      <c r="D30" s="25">
        <f>SUM(D31+D32+D33)</f>
        <v>21.874</v>
      </c>
      <c r="E30" s="230">
        <f>SUM(D30/C30)*100</f>
        <v>115.02944888514935</v>
      </c>
      <c r="F30" s="372"/>
      <c r="G30" s="651"/>
    </row>
    <row r="31" spans="1:7" ht="30" customHeight="1">
      <c r="A31" s="530" t="s">
        <v>412</v>
      </c>
      <c r="B31" s="531"/>
      <c r="C31" s="25">
        <v>12.18</v>
      </c>
      <c r="D31" s="25">
        <v>14.56</v>
      </c>
      <c r="E31" s="230">
        <f>SUM(D31/C31)*100</f>
        <v>119.54022988505749</v>
      </c>
      <c r="F31" s="372"/>
      <c r="G31" s="651"/>
    </row>
    <row r="32" spans="1:7" ht="147" customHeight="1" thickBot="1">
      <c r="A32" s="548" t="s">
        <v>408</v>
      </c>
      <c r="B32" s="549"/>
      <c r="C32" s="55">
        <v>6.836</v>
      </c>
      <c r="D32" s="60">
        <v>7.173</v>
      </c>
      <c r="E32" s="270">
        <f>SUM(D32/C32)*100</f>
        <v>104.9297834991223</v>
      </c>
      <c r="F32" s="353"/>
      <c r="G32" s="576"/>
    </row>
    <row r="33" spans="1:7" ht="225" customHeight="1" thickBot="1">
      <c r="A33" s="516" t="s">
        <v>223</v>
      </c>
      <c r="B33" s="517"/>
      <c r="C33" s="243">
        <v>0</v>
      </c>
      <c r="D33" s="244">
        <v>0.141</v>
      </c>
      <c r="E33" s="243">
        <v>0</v>
      </c>
      <c r="F33" s="245"/>
      <c r="G33" s="246" t="s">
        <v>185</v>
      </c>
    </row>
    <row r="34" spans="1:7" ht="142.5" customHeight="1">
      <c r="A34" s="449" t="s">
        <v>8</v>
      </c>
      <c r="B34" s="450"/>
      <c r="C34" s="143"/>
      <c r="D34" s="143"/>
      <c r="E34" s="143"/>
      <c r="F34" s="239" t="s">
        <v>352</v>
      </c>
      <c r="G34" s="240" t="s">
        <v>189</v>
      </c>
    </row>
    <row r="35" spans="1:7" ht="13.5" customHeight="1">
      <c r="A35" s="167"/>
      <c r="B35" s="21" t="s">
        <v>290</v>
      </c>
      <c r="C35" s="550"/>
      <c r="D35" s="550"/>
      <c r="E35" s="550"/>
      <c r="F35" s="166"/>
      <c r="G35" s="114"/>
    </row>
    <row r="36" spans="1:7" ht="15" customHeight="1">
      <c r="A36" s="156"/>
      <c r="B36" s="21" t="s">
        <v>385</v>
      </c>
      <c r="C36" s="20"/>
      <c r="D36" s="20"/>
      <c r="E36" s="20"/>
      <c r="F36" s="166"/>
      <c r="G36" s="114"/>
    </row>
    <row r="37" spans="1:7" ht="12" customHeight="1">
      <c r="A37" s="156"/>
      <c r="B37" s="21" t="s">
        <v>387</v>
      </c>
      <c r="C37" s="20"/>
      <c r="D37" s="20"/>
      <c r="E37" s="20"/>
      <c r="F37" s="166"/>
      <c r="G37" s="114"/>
    </row>
    <row r="38" spans="1:7" ht="15.75" customHeight="1">
      <c r="A38" s="156"/>
      <c r="B38" s="21" t="s">
        <v>388</v>
      </c>
      <c r="C38" s="20"/>
      <c r="D38" s="20"/>
      <c r="E38" s="20"/>
      <c r="F38" s="166"/>
      <c r="G38" s="114"/>
    </row>
    <row r="39" spans="1:7" ht="13.5" customHeight="1" thickBot="1">
      <c r="A39" s="160"/>
      <c r="B39" s="49" t="s">
        <v>287</v>
      </c>
      <c r="C39" s="51"/>
      <c r="D39" s="51"/>
      <c r="E39" s="51"/>
      <c r="F39" s="168"/>
      <c r="G39" s="115"/>
    </row>
    <row r="40" spans="1:7" ht="144" customHeight="1">
      <c r="A40" s="375" t="s">
        <v>9</v>
      </c>
      <c r="B40" s="376"/>
      <c r="C40" s="143">
        <f>SUM(C42+C43+C44+C45)</f>
        <v>65.902</v>
      </c>
      <c r="D40" s="143">
        <f>SUM(D42+D43+D44+D45)</f>
        <v>104.45400000000001</v>
      </c>
      <c r="E40" s="233">
        <f>SUM(D40/C40)*100</f>
        <v>158.49898333889715</v>
      </c>
      <c r="F40" s="407" t="s">
        <v>352</v>
      </c>
      <c r="G40" s="416" t="s">
        <v>145</v>
      </c>
    </row>
    <row r="41" spans="1:7" ht="15" customHeight="1">
      <c r="A41" s="195"/>
      <c r="B41" s="123" t="s">
        <v>290</v>
      </c>
      <c r="C41" s="441"/>
      <c r="D41" s="442"/>
      <c r="E41" s="443"/>
      <c r="F41" s="407"/>
      <c r="G41" s="416"/>
    </row>
    <row r="42" spans="1:7" ht="32.25" customHeight="1">
      <c r="A42" s="105"/>
      <c r="B42" s="21" t="s">
        <v>385</v>
      </c>
      <c r="C42" s="20">
        <v>13.548</v>
      </c>
      <c r="D42" s="20">
        <v>13.673</v>
      </c>
      <c r="E42" s="230">
        <f>SUM(D42/C42)*100</f>
        <v>100.92264540891645</v>
      </c>
      <c r="F42" s="407"/>
      <c r="G42" s="416"/>
    </row>
    <row r="43" spans="1:7" ht="29.25" customHeight="1">
      <c r="A43" s="105"/>
      <c r="B43" s="21" t="s">
        <v>387</v>
      </c>
      <c r="C43" s="20">
        <v>4.647</v>
      </c>
      <c r="D43" s="20">
        <v>8.268</v>
      </c>
      <c r="E43" s="230">
        <f>SUM(D43/C43)*100</f>
        <v>177.92123950936087</v>
      </c>
      <c r="F43" s="407"/>
      <c r="G43" s="416"/>
    </row>
    <row r="44" spans="1:7" ht="29.25" customHeight="1">
      <c r="A44" s="105"/>
      <c r="B44" s="21" t="s">
        <v>388</v>
      </c>
      <c r="C44" s="20">
        <v>6.884</v>
      </c>
      <c r="D44" s="20">
        <v>7.802</v>
      </c>
      <c r="E44" s="230">
        <f>SUM(D44/C44)*100</f>
        <v>113.33527019174898</v>
      </c>
      <c r="F44" s="407"/>
      <c r="G44" s="416"/>
    </row>
    <row r="45" spans="1:7" ht="27" customHeight="1" thickBot="1">
      <c r="A45" s="106"/>
      <c r="B45" s="49" t="s">
        <v>287</v>
      </c>
      <c r="C45" s="51">
        <v>40.823</v>
      </c>
      <c r="D45" s="51">
        <v>74.711</v>
      </c>
      <c r="E45" s="232">
        <f>SUM(D45/C45)*100</f>
        <v>183.01202753349827</v>
      </c>
      <c r="F45" s="408"/>
      <c r="G45" s="417"/>
    </row>
    <row r="46" spans="1:7" ht="66" customHeight="1">
      <c r="A46" s="375" t="s">
        <v>10</v>
      </c>
      <c r="B46" s="376"/>
      <c r="C46" s="47">
        <f>SUM(C48+C49)</f>
        <v>0.35</v>
      </c>
      <c r="D46" s="47">
        <f>SUM(D48+D49)</f>
        <v>0.35</v>
      </c>
      <c r="E46" s="233">
        <f>SUM(D46/C46)*100</f>
        <v>100</v>
      </c>
      <c r="F46" s="406" t="s">
        <v>351</v>
      </c>
      <c r="G46" s="196" t="s">
        <v>186</v>
      </c>
    </row>
    <row r="47" spans="1:7" ht="16.5" customHeight="1">
      <c r="A47" s="53"/>
      <c r="B47" s="123" t="s">
        <v>290</v>
      </c>
      <c r="C47" s="38"/>
      <c r="D47" s="152"/>
      <c r="E47" s="165"/>
      <c r="F47" s="407"/>
      <c r="G47" s="242"/>
    </row>
    <row r="48" spans="1:7" ht="33.75" customHeight="1" thickBot="1">
      <c r="A48" s="57"/>
      <c r="B48" s="54" t="s">
        <v>387</v>
      </c>
      <c r="C48" s="55">
        <v>0</v>
      </c>
      <c r="D48" s="55">
        <v>0</v>
      </c>
      <c r="E48" s="55">
        <v>0</v>
      </c>
      <c r="F48" s="408"/>
      <c r="G48" s="249"/>
    </row>
    <row r="49" spans="1:7" ht="287.25" customHeight="1" thickBot="1">
      <c r="A49" s="53"/>
      <c r="B49" s="250" t="s">
        <v>388</v>
      </c>
      <c r="C49" s="251">
        <v>0.35</v>
      </c>
      <c r="D49" s="251">
        <v>0.35</v>
      </c>
      <c r="E49" s="252">
        <f>SUM(D49/C49)*100</f>
        <v>100</v>
      </c>
      <c r="F49" s="191"/>
      <c r="G49" s="260" t="s">
        <v>187</v>
      </c>
    </row>
    <row r="50" spans="1:7" ht="30.75" customHeight="1">
      <c r="A50" s="418" t="s">
        <v>11</v>
      </c>
      <c r="B50" s="423"/>
      <c r="C50" s="58">
        <f>SUM(C52)</f>
        <v>0.982</v>
      </c>
      <c r="D50" s="58">
        <f>SUM(D52)</f>
        <v>0.579</v>
      </c>
      <c r="E50" s="233">
        <f>SUM(D50/C50)*100</f>
        <v>58.96130346232179</v>
      </c>
      <c r="F50" s="399" t="s">
        <v>351</v>
      </c>
      <c r="G50" s="396" t="s">
        <v>0</v>
      </c>
    </row>
    <row r="51" spans="1:7" ht="123" customHeight="1" thickBot="1">
      <c r="A51" s="254"/>
      <c r="B51" s="54" t="s">
        <v>290</v>
      </c>
      <c r="C51" s="51"/>
      <c r="D51" s="51"/>
      <c r="E51" s="51"/>
      <c r="F51" s="401"/>
      <c r="G51" s="392"/>
    </row>
    <row r="52" spans="1:7" ht="316.5" customHeight="1" thickBot="1">
      <c r="A52" s="255"/>
      <c r="B52" s="256" t="s">
        <v>387</v>
      </c>
      <c r="C52" s="257">
        <v>0.982</v>
      </c>
      <c r="D52" s="257">
        <v>0.579</v>
      </c>
      <c r="E52" s="258">
        <f>SUM(D52/C52)*100</f>
        <v>58.96130346232179</v>
      </c>
      <c r="F52" s="259"/>
      <c r="G52" s="246" t="s">
        <v>2</v>
      </c>
    </row>
    <row r="53" spans="1:7" ht="30" customHeight="1">
      <c r="A53" s="418" t="s">
        <v>12</v>
      </c>
      <c r="B53" s="423"/>
      <c r="C53" s="111"/>
      <c r="D53" s="111"/>
      <c r="E53" s="111"/>
      <c r="F53" s="528" t="s">
        <v>378</v>
      </c>
      <c r="G53" s="424" t="s">
        <v>191</v>
      </c>
    </row>
    <row r="54" spans="1:7" ht="18" customHeight="1">
      <c r="A54" s="156"/>
      <c r="B54" s="21" t="s">
        <v>290</v>
      </c>
      <c r="C54" s="23"/>
      <c r="D54" s="23"/>
      <c r="E54" s="23"/>
      <c r="F54" s="354"/>
      <c r="G54" s="403"/>
    </row>
    <row r="55" spans="1:7" ht="104.25" customHeight="1" thickBot="1">
      <c r="A55" s="160"/>
      <c r="B55" s="54" t="s">
        <v>387</v>
      </c>
      <c r="C55" s="51"/>
      <c r="D55" s="51"/>
      <c r="E55" s="51"/>
      <c r="F55" s="355"/>
      <c r="G55" s="404"/>
    </row>
    <row r="56" spans="1:7" ht="62.25" customHeight="1">
      <c r="A56" s="418" t="s">
        <v>13</v>
      </c>
      <c r="B56" s="423"/>
      <c r="C56" s="59">
        <f>SUM(C58)</f>
        <v>1.397</v>
      </c>
      <c r="D56" s="111">
        <f>SUM(D58)</f>
        <v>0</v>
      </c>
      <c r="E56" s="75">
        <f>SUM(D56/C56)*100</f>
        <v>0</v>
      </c>
      <c r="F56" s="528" t="s">
        <v>16</v>
      </c>
      <c r="G56" s="415" t="s">
        <v>188</v>
      </c>
    </row>
    <row r="57" spans="1:7" ht="12.75" customHeight="1" thickBot="1">
      <c r="A57" s="156"/>
      <c r="B57" s="21" t="s">
        <v>290</v>
      </c>
      <c r="C57" s="384"/>
      <c r="D57" s="384"/>
      <c r="E57" s="384"/>
      <c r="F57" s="354"/>
      <c r="G57" s="417"/>
    </row>
    <row r="58" spans="1:7" ht="104.25" customHeight="1" thickBot="1">
      <c r="A58" s="189"/>
      <c r="B58" s="261" t="s">
        <v>387</v>
      </c>
      <c r="C58" s="271">
        <v>1.397</v>
      </c>
      <c r="D58" s="271">
        <v>0</v>
      </c>
      <c r="E58" s="262">
        <f>SUM(D58/C58)*100</f>
        <v>0</v>
      </c>
      <c r="F58" s="529"/>
      <c r="G58" s="197"/>
    </row>
    <row r="59" spans="1:7" ht="82.5" customHeight="1">
      <c r="A59" s="418" t="s">
        <v>14</v>
      </c>
      <c r="B59" s="423"/>
      <c r="C59" s="59">
        <f>SUM(C61)</f>
        <v>0.926</v>
      </c>
      <c r="D59" s="111">
        <f>SUM(D61)</f>
        <v>0</v>
      </c>
      <c r="E59" s="75">
        <f>SUM(D59/C59)*100</f>
        <v>0</v>
      </c>
      <c r="F59" s="371" t="s">
        <v>214</v>
      </c>
      <c r="G59" s="415" t="s">
        <v>188</v>
      </c>
    </row>
    <row r="60" spans="1:7" ht="157.5" customHeight="1" thickBot="1">
      <c r="A60" s="160"/>
      <c r="B60" s="54" t="s">
        <v>290</v>
      </c>
      <c r="C60" s="544"/>
      <c r="D60" s="544"/>
      <c r="E60" s="544"/>
      <c r="F60" s="353"/>
      <c r="G60" s="417"/>
    </row>
    <row r="61" spans="1:7" ht="253.5" customHeight="1" thickBot="1">
      <c r="A61" s="198"/>
      <c r="B61" s="256" t="s">
        <v>387</v>
      </c>
      <c r="C61" s="257">
        <v>0.926</v>
      </c>
      <c r="D61" s="257">
        <v>0</v>
      </c>
      <c r="E61" s="262">
        <f>SUM(D61/C61)*100</f>
        <v>0</v>
      </c>
      <c r="F61" s="199" t="s">
        <v>216</v>
      </c>
      <c r="G61" s="145"/>
    </row>
    <row r="62" spans="1:7" ht="83.25" customHeight="1">
      <c r="A62" s="437" t="s">
        <v>220</v>
      </c>
      <c r="B62" s="438"/>
      <c r="C62" s="200">
        <f>SUM(C64)</f>
        <v>0.001</v>
      </c>
      <c r="D62" s="200">
        <f>SUM(D64)</f>
        <v>0</v>
      </c>
      <c r="E62" s="233">
        <f>SUM(D62/C62)*100</f>
        <v>0</v>
      </c>
      <c r="F62" s="372" t="s">
        <v>197</v>
      </c>
      <c r="G62" s="416" t="s">
        <v>188</v>
      </c>
    </row>
    <row r="63" spans="1:7" ht="17.25" customHeight="1">
      <c r="A63" s="105"/>
      <c r="B63" s="123" t="s">
        <v>290</v>
      </c>
      <c r="C63" s="389"/>
      <c r="D63" s="413"/>
      <c r="E63" s="390"/>
      <c r="F63" s="372"/>
      <c r="G63" s="416"/>
    </row>
    <row r="64" spans="1:7" ht="125.25" customHeight="1" thickBot="1">
      <c r="A64" s="106"/>
      <c r="B64" s="54" t="s">
        <v>387</v>
      </c>
      <c r="C64" s="151">
        <v>0.001</v>
      </c>
      <c r="D64" s="151">
        <v>0</v>
      </c>
      <c r="E64" s="270">
        <f>SUM(D64/C64)*100</f>
        <v>0</v>
      </c>
      <c r="F64" s="353"/>
      <c r="G64" s="417"/>
    </row>
    <row r="65" spans="1:7" ht="63.75" customHeight="1">
      <c r="A65" s="375" t="s">
        <v>15</v>
      </c>
      <c r="B65" s="376"/>
      <c r="C65" s="58"/>
      <c r="D65" s="58"/>
      <c r="E65" s="58"/>
      <c r="F65" s="406" t="s">
        <v>286</v>
      </c>
      <c r="G65" s="415" t="s">
        <v>189</v>
      </c>
    </row>
    <row r="66" spans="1:7" ht="16.5" customHeight="1">
      <c r="A66" s="124"/>
      <c r="B66" s="108" t="s">
        <v>290</v>
      </c>
      <c r="C66" s="389"/>
      <c r="D66" s="413"/>
      <c r="E66" s="390"/>
      <c r="F66" s="407"/>
      <c r="G66" s="416"/>
    </row>
    <row r="67" spans="1:7" ht="122.25" customHeight="1" thickBot="1">
      <c r="A67" s="125"/>
      <c r="B67" s="168" t="s">
        <v>387</v>
      </c>
      <c r="C67" s="55"/>
      <c r="D67" s="262"/>
      <c r="E67" s="262"/>
      <c r="F67" s="408"/>
      <c r="G67" s="417"/>
    </row>
    <row r="68" spans="1:7" ht="66.75" customHeight="1">
      <c r="A68" s="418" t="s">
        <v>79</v>
      </c>
      <c r="B68" s="423"/>
      <c r="C68" s="59">
        <f>SUM(C70)</f>
        <v>0.01</v>
      </c>
      <c r="D68" s="59">
        <f>SUM(D70)</f>
        <v>0.19</v>
      </c>
      <c r="E68" s="233">
        <f>SUM(D68/C68)*100</f>
        <v>1900</v>
      </c>
      <c r="F68" s="406" t="s">
        <v>286</v>
      </c>
      <c r="G68" s="415" t="s">
        <v>190</v>
      </c>
    </row>
    <row r="69" spans="1:7" ht="21" customHeight="1">
      <c r="A69" s="124"/>
      <c r="B69" s="108" t="s">
        <v>290</v>
      </c>
      <c r="C69" s="201"/>
      <c r="D69" s="190"/>
      <c r="E69" s="107"/>
      <c r="F69" s="407"/>
      <c r="G69" s="416"/>
    </row>
    <row r="70" spans="1:7" ht="105" customHeight="1" thickBot="1">
      <c r="A70" s="125"/>
      <c r="B70" s="168" t="s">
        <v>387</v>
      </c>
      <c r="C70" s="56">
        <v>0.01</v>
      </c>
      <c r="D70" s="56">
        <v>0.19</v>
      </c>
      <c r="E70" s="270">
        <f>SUM(D70/C70)*100</f>
        <v>1900</v>
      </c>
      <c r="F70" s="408"/>
      <c r="G70" s="417"/>
    </row>
    <row r="71" spans="1:7" ht="93" customHeight="1">
      <c r="A71" s="418" t="s">
        <v>80</v>
      </c>
      <c r="B71" s="423"/>
      <c r="C71" s="47"/>
      <c r="D71" s="75"/>
      <c r="E71" s="75"/>
      <c r="F71" s="406" t="s">
        <v>292</v>
      </c>
      <c r="G71" s="424" t="s">
        <v>191</v>
      </c>
    </row>
    <row r="72" spans="1:7" ht="13.5" customHeight="1">
      <c r="A72" s="156"/>
      <c r="B72" s="21" t="s">
        <v>290</v>
      </c>
      <c r="C72" s="480"/>
      <c r="D72" s="480"/>
      <c r="E72" s="480"/>
      <c r="F72" s="407"/>
      <c r="G72" s="403"/>
    </row>
    <row r="73" spans="1:7" ht="15.75" customHeight="1">
      <c r="A73" s="156"/>
      <c r="B73" s="21" t="s">
        <v>387</v>
      </c>
      <c r="C73" s="25"/>
      <c r="D73" s="23"/>
      <c r="E73" s="23"/>
      <c r="F73" s="407"/>
      <c r="G73" s="403"/>
    </row>
    <row r="74" spans="1:7" ht="18" customHeight="1">
      <c r="A74" s="156"/>
      <c r="B74" s="21" t="s">
        <v>388</v>
      </c>
      <c r="C74" s="25"/>
      <c r="D74" s="96"/>
      <c r="E74" s="23"/>
      <c r="F74" s="407"/>
      <c r="G74" s="403"/>
    </row>
    <row r="75" spans="1:7" ht="16.5" customHeight="1" thickBot="1">
      <c r="A75" s="189"/>
      <c r="B75" s="14" t="s">
        <v>287</v>
      </c>
      <c r="C75" s="13"/>
      <c r="D75" s="157"/>
      <c r="E75" s="157"/>
      <c r="F75" s="407"/>
      <c r="G75" s="455"/>
    </row>
    <row r="76" spans="1:7" ht="81.75" customHeight="1">
      <c r="A76" s="418" t="s">
        <v>81</v>
      </c>
      <c r="B76" s="423"/>
      <c r="C76" s="47">
        <f>SUM(C78+C79+C80)</f>
        <v>35.913</v>
      </c>
      <c r="D76" s="47">
        <f>SUM(D78+D79+D80)</f>
        <v>42.946</v>
      </c>
      <c r="E76" s="233">
        <f>SUM(D76/C76)*100</f>
        <v>119.58343775234594</v>
      </c>
      <c r="F76" s="406" t="s">
        <v>292</v>
      </c>
      <c r="G76" s="575" t="s">
        <v>135</v>
      </c>
    </row>
    <row r="77" spans="1:7" ht="18.75" customHeight="1">
      <c r="A77" s="156"/>
      <c r="B77" s="17" t="s">
        <v>290</v>
      </c>
      <c r="C77" s="480"/>
      <c r="D77" s="480"/>
      <c r="E77" s="480"/>
      <c r="F77" s="407"/>
      <c r="G77" s="651"/>
    </row>
    <row r="78" spans="1:7" ht="18" customHeight="1">
      <c r="A78" s="156"/>
      <c r="B78" s="17" t="s">
        <v>387</v>
      </c>
      <c r="C78" s="23">
        <v>31.927</v>
      </c>
      <c r="D78" s="23">
        <v>37.948</v>
      </c>
      <c r="E78" s="230">
        <f>SUM(D78/C78)*100</f>
        <v>118.85864628684186</v>
      </c>
      <c r="F78" s="407"/>
      <c r="G78" s="651"/>
    </row>
    <row r="79" spans="1:7" ht="198" customHeight="1" thickBot="1">
      <c r="A79" s="160"/>
      <c r="B79" s="54" t="s">
        <v>388</v>
      </c>
      <c r="C79" s="56">
        <v>0.8</v>
      </c>
      <c r="D79" s="56">
        <v>0.772</v>
      </c>
      <c r="E79" s="270">
        <f>SUM(D79/C79)*100</f>
        <v>96.5</v>
      </c>
      <c r="F79" s="408"/>
      <c r="G79" s="576"/>
    </row>
    <row r="80" spans="1:7" ht="377.25" customHeight="1" thickBot="1">
      <c r="A80" s="106"/>
      <c r="B80" s="247" t="s">
        <v>287</v>
      </c>
      <c r="C80" s="253">
        <v>3.186</v>
      </c>
      <c r="D80" s="253">
        <v>4.226</v>
      </c>
      <c r="E80" s="248">
        <f>SUM(D80/C80)*100</f>
        <v>132.64281230382926</v>
      </c>
      <c r="F80" s="192"/>
      <c r="G80" s="249" t="s">
        <v>3</v>
      </c>
    </row>
    <row r="81" spans="1:7" ht="60" customHeight="1">
      <c r="A81" s="437" t="s">
        <v>82</v>
      </c>
      <c r="B81" s="438"/>
      <c r="C81" s="136"/>
      <c r="D81" s="135"/>
      <c r="E81" s="135"/>
      <c r="F81" s="406" t="s">
        <v>292</v>
      </c>
      <c r="G81" s="391" t="s">
        <v>189</v>
      </c>
    </row>
    <row r="82" spans="1:7" ht="12" customHeight="1">
      <c r="A82" s="84"/>
      <c r="B82" s="123" t="s">
        <v>290</v>
      </c>
      <c r="C82" s="444"/>
      <c r="D82" s="445"/>
      <c r="E82" s="446"/>
      <c r="F82" s="407"/>
      <c r="G82" s="391"/>
    </row>
    <row r="83" spans="1:7" ht="11.25" customHeight="1">
      <c r="A83" s="84"/>
      <c r="B83" s="21" t="s">
        <v>362</v>
      </c>
      <c r="C83" s="25"/>
      <c r="D83" s="23"/>
      <c r="E83" s="23"/>
      <c r="F83" s="191"/>
      <c r="G83" s="391"/>
    </row>
    <row r="84" spans="1:7" ht="14.25" customHeight="1" thickBot="1">
      <c r="A84" s="85"/>
      <c r="B84" s="54" t="s">
        <v>387</v>
      </c>
      <c r="C84" s="64"/>
      <c r="D84" s="51"/>
      <c r="E84" s="51"/>
      <c r="F84" s="192"/>
      <c r="G84" s="392"/>
    </row>
    <row r="85" spans="1:7" ht="65.25" customHeight="1">
      <c r="A85" s="437" t="s">
        <v>221</v>
      </c>
      <c r="B85" s="438"/>
      <c r="C85" s="136"/>
      <c r="D85" s="135"/>
      <c r="E85" s="135"/>
      <c r="F85" s="3" t="s">
        <v>292</v>
      </c>
      <c r="G85" s="391" t="s">
        <v>189</v>
      </c>
    </row>
    <row r="86" spans="1:7" ht="12.75" customHeight="1">
      <c r="A86" s="84"/>
      <c r="B86" s="123" t="s">
        <v>290</v>
      </c>
      <c r="C86" s="444"/>
      <c r="D86" s="445"/>
      <c r="E86" s="446"/>
      <c r="F86" s="202"/>
      <c r="G86" s="391"/>
    </row>
    <row r="87" spans="1:7" ht="12.75" customHeight="1">
      <c r="A87" s="84"/>
      <c r="B87" s="21" t="s">
        <v>362</v>
      </c>
      <c r="C87" s="25"/>
      <c r="D87" s="23"/>
      <c r="E87" s="23"/>
      <c r="F87" s="202"/>
      <c r="G87" s="391"/>
    </row>
    <row r="88" spans="1:7" ht="14.25" customHeight="1">
      <c r="A88" s="84"/>
      <c r="B88" s="14" t="s">
        <v>387</v>
      </c>
      <c r="C88" s="13"/>
      <c r="D88" s="157"/>
      <c r="E88" s="157"/>
      <c r="F88" s="202"/>
      <c r="G88" s="391"/>
    </row>
    <row r="89" spans="1:7" ht="63.75" customHeight="1">
      <c r="A89" s="538" t="s">
        <v>83</v>
      </c>
      <c r="B89" s="538"/>
      <c r="C89" s="30">
        <f>SUM(C91+C93)</f>
        <v>0.13</v>
      </c>
      <c r="D89" s="30">
        <f>SUM(D91+D93)</f>
        <v>13.004</v>
      </c>
      <c r="E89" s="231">
        <f>SUM(D89/C89)*100</f>
        <v>10003.076923076922</v>
      </c>
      <c r="F89" s="400" t="s">
        <v>292</v>
      </c>
      <c r="G89" s="393" t="s">
        <v>4</v>
      </c>
    </row>
    <row r="90" spans="1:7" ht="18.75" customHeight="1">
      <c r="A90" s="359"/>
      <c r="B90" s="21" t="s">
        <v>290</v>
      </c>
      <c r="C90" s="480"/>
      <c r="D90" s="480"/>
      <c r="E90" s="480"/>
      <c r="F90" s="400"/>
      <c r="G90" s="393"/>
    </row>
    <row r="91" spans="1:7" ht="231" customHeight="1">
      <c r="A91" s="359"/>
      <c r="B91" s="17" t="s">
        <v>362</v>
      </c>
      <c r="C91" s="19">
        <v>0</v>
      </c>
      <c r="D91" s="19">
        <v>11.902</v>
      </c>
      <c r="E91" s="19">
        <v>0</v>
      </c>
      <c r="F91" s="400"/>
      <c r="G91" s="393"/>
    </row>
    <row r="92" spans="1:7" ht="409.5" customHeight="1">
      <c r="A92" s="265"/>
      <c r="B92" s="17"/>
      <c r="C92" s="19"/>
      <c r="D92" s="19"/>
      <c r="E92" s="19"/>
      <c r="F92" s="266"/>
      <c r="G92" s="267" t="s">
        <v>5</v>
      </c>
    </row>
    <row r="93" spans="1:7" ht="253.5" customHeight="1" thickBot="1">
      <c r="A93" s="85"/>
      <c r="B93" s="247" t="s">
        <v>387</v>
      </c>
      <c r="C93" s="264">
        <v>0.13</v>
      </c>
      <c r="D93" s="264">
        <v>1.102</v>
      </c>
      <c r="E93" s="248">
        <f>SUM(D93/C93)*100</f>
        <v>847.6923076923077</v>
      </c>
      <c r="F93" s="203"/>
      <c r="G93" s="263" t="s">
        <v>6</v>
      </c>
    </row>
    <row r="94" spans="1:7" ht="95.25" customHeight="1">
      <c r="A94" s="379" t="s">
        <v>84</v>
      </c>
      <c r="B94" s="368"/>
      <c r="C94" s="75"/>
      <c r="D94" s="75"/>
      <c r="E94" s="75"/>
      <c r="F94" s="406"/>
      <c r="G94" s="402" t="s">
        <v>192</v>
      </c>
    </row>
    <row r="95" spans="1:7" ht="13.5" customHeight="1">
      <c r="A95" s="535"/>
      <c r="B95" s="17" t="s">
        <v>290</v>
      </c>
      <c r="C95" s="480"/>
      <c r="D95" s="480"/>
      <c r="E95" s="480"/>
      <c r="F95" s="407"/>
      <c r="G95" s="387"/>
    </row>
    <row r="96" spans="1:7" ht="14.25" customHeight="1">
      <c r="A96" s="536"/>
      <c r="B96" s="17" t="s">
        <v>387</v>
      </c>
      <c r="C96" s="22"/>
      <c r="D96" s="22"/>
      <c r="E96" s="22"/>
      <c r="F96" s="407"/>
      <c r="G96" s="387"/>
    </row>
    <row r="97" spans="1:7" ht="51.75" customHeight="1" thickBot="1">
      <c r="A97" s="537"/>
      <c r="B97" s="168" t="s">
        <v>287</v>
      </c>
      <c r="C97" s="112"/>
      <c r="D97" s="112"/>
      <c r="E97" s="112"/>
      <c r="F97" s="408"/>
      <c r="G97" s="388"/>
    </row>
    <row r="98" spans="1:7" ht="78.75" customHeight="1">
      <c r="A98" s="492" t="s">
        <v>85</v>
      </c>
      <c r="B98" s="543"/>
      <c r="C98" s="59">
        <f>SUM(C100+C101)</f>
        <v>1.249</v>
      </c>
      <c r="D98" s="59">
        <f>SUM(D100+D101)</f>
        <v>3.642</v>
      </c>
      <c r="E98" s="233">
        <f>SUM(D98/C98)*100</f>
        <v>291.5932746196957</v>
      </c>
      <c r="F98" s="399"/>
      <c r="G98" s="554" t="s">
        <v>417</v>
      </c>
    </row>
    <row r="99" spans="1:7" ht="13.5" customHeight="1">
      <c r="A99" s="194"/>
      <c r="B99" s="275" t="s">
        <v>290</v>
      </c>
      <c r="C99" s="276"/>
      <c r="D99" s="277"/>
      <c r="E99" s="278"/>
      <c r="F99" s="400"/>
      <c r="G99" s="555"/>
    </row>
    <row r="100" spans="1:7" ht="73.5" customHeight="1">
      <c r="A100" s="204"/>
      <c r="B100" s="272" t="s">
        <v>387</v>
      </c>
      <c r="C100" s="20">
        <v>1.249</v>
      </c>
      <c r="D100" s="20">
        <v>0.082</v>
      </c>
      <c r="E100" s="273">
        <f>SUM(D100/C100)*100</f>
        <v>6.565252201761409</v>
      </c>
      <c r="F100" s="400"/>
      <c r="G100" s="555"/>
    </row>
    <row r="101" spans="1:7" ht="134.25" customHeight="1" thickBot="1">
      <c r="A101" s="269"/>
      <c r="B101" s="279" t="s">
        <v>287</v>
      </c>
      <c r="C101" s="253">
        <v>0</v>
      </c>
      <c r="D101" s="264">
        <v>3.56</v>
      </c>
      <c r="E101" s="248">
        <v>0</v>
      </c>
      <c r="F101" s="401"/>
      <c r="G101" s="280" t="s">
        <v>416</v>
      </c>
    </row>
    <row r="102" spans="1:7" ht="100.5" customHeight="1">
      <c r="A102" s="449" t="s">
        <v>86</v>
      </c>
      <c r="B102" s="450"/>
      <c r="C102" s="136">
        <f>SUM(C104)</f>
        <v>0.984</v>
      </c>
      <c r="D102" s="136">
        <f>SUM(D104)</f>
        <v>0.984</v>
      </c>
      <c r="E102" s="268">
        <f>SUM(D102/C102)*100</f>
        <v>100</v>
      </c>
      <c r="F102" s="407"/>
      <c r="G102" s="380" t="s">
        <v>204</v>
      </c>
    </row>
    <row r="103" spans="1:7" ht="22.5" customHeight="1">
      <c r="A103" s="539"/>
      <c r="B103" s="21" t="s">
        <v>290</v>
      </c>
      <c r="C103" s="480"/>
      <c r="D103" s="480"/>
      <c r="E103" s="480"/>
      <c r="F103" s="407"/>
      <c r="G103" s="387"/>
    </row>
    <row r="104" spans="1:7" ht="40.5" customHeight="1" thickBot="1">
      <c r="A104" s="540"/>
      <c r="B104" s="54" t="s">
        <v>387</v>
      </c>
      <c r="C104" s="55">
        <v>0.984</v>
      </c>
      <c r="D104" s="55">
        <v>0.984</v>
      </c>
      <c r="E104" s="270">
        <f>SUM(D104/C104)*100</f>
        <v>100</v>
      </c>
      <c r="F104" s="408"/>
      <c r="G104" s="388"/>
    </row>
    <row r="105" spans="1:7" ht="18" customHeight="1">
      <c r="A105" s="541" t="s">
        <v>331</v>
      </c>
      <c r="B105" s="542"/>
      <c r="C105" s="205">
        <f>SUM(C107+C108+C109+C110)</f>
        <v>148.976</v>
      </c>
      <c r="D105" s="205">
        <f>SUM(D107+D108+D109+D110)</f>
        <v>188.02300000000002</v>
      </c>
      <c r="E105" s="233">
        <f>SUM(D105/C105)*100</f>
        <v>126.21026205563315</v>
      </c>
      <c r="F105" s="32"/>
      <c r="G105" s="65"/>
    </row>
    <row r="106" spans="1:7" ht="15.75" customHeight="1">
      <c r="A106" s="84"/>
      <c r="B106" s="120" t="s">
        <v>290</v>
      </c>
      <c r="C106" s="532"/>
      <c r="D106" s="533"/>
      <c r="E106" s="534"/>
      <c r="F106" s="3"/>
      <c r="G106" s="66"/>
    </row>
    <row r="107" spans="1:7" ht="18.75" customHeight="1">
      <c r="A107" s="84"/>
      <c r="B107" s="29" t="s">
        <v>385</v>
      </c>
      <c r="C107" s="206">
        <f>SUM(C22+C29+C36+C42+C83+C87+C91)</f>
        <v>13.548</v>
      </c>
      <c r="D107" s="206">
        <f>SUM(D22+D29+D36+D42+D83+D87+D91)</f>
        <v>25.575</v>
      </c>
      <c r="E107" s="231">
        <f>SUM(D107/C107)*100</f>
        <v>188.77325066430467</v>
      </c>
      <c r="F107" s="3"/>
      <c r="G107" s="66"/>
    </row>
    <row r="108" spans="1:7" ht="16.5" customHeight="1">
      <c r="A108" s="84"/>
      <c r="B108" s="29" t="s">
        <v>387</v>
      </c>
      <c r="C108" s="206">
        <f>SUM(C23+C30+C37+C43+C48+C52+C55+C58+C61+C64+C67+C70+C73+C78+C84+C88+C93+C96+C100+C104)</f>
        <v>83.38499999999998</v>
      </c>
      <c r="D108" s="206">
        <f>SUM(D23+D30+D37+D43+D48+D52+D55+D58+D61+D64+D67+D70+D73+D78+D84+D88+D93+D96+D100+D104)</f>
        <v>71.027</v>
      </c>
      <c r="E108" s="231">
        <f>SUM(D108/C108)*100</f>
        <v>85.1795886550339</v>
      </c>
      <c r="F108" s="3"/>
      <c r="G108" s="66"/>
    </row>
    <row r="109" spans="1:7" ht="17.25" customHeight="1">
      <c r="A109" s="84"/>
      <c r="B109" s="29" t="s">
        <v>388</v>
      </c>
      <c r="C109" s="206">
        <f>SUM(C38+C44+C49+C74+C79)</f>
        <v>8.034</v>
      </c>
      <c r="D109" s="206">
        <f>SUM(D38+D44+D49+D74+D79)</f>
        <v>8.924</v>
      </c>
      <c r="E109" s="231">
        <f>SUM(D109/C109)*100</f>
        <v>111.07791884490912</v>
      </c>
      <c r="F109" s="3"/>
      <c r="G109" s="66"/>
    </row>
    <row r="110" spans="1:7" ht="23.25" customHeight="1" thickBot="1">
      <c r="A110" s="85"/>
      <c r="B110" s="67" t="s">
        <v>287</v>
      </c>
      <c r="C110" s="207">
        <f>SUM(C39+C45+C75+C80+C97+C101)</f>
        <v>44.009</v>
      </c>
      <c r="D110" s="207">
        <f>SUM(D39+D45+D75+D80+D97+D101)</f>
        <v>82.497</v>
      </c>
      <c r="E110" s="268">
        <f>SUM(D110/C110)*100</f>
        <v>187.45483878297622</v>
      </c>
      <c r="F110" s="33"/>
      <c r="G110" s="68"/>
    </row>
    <row r="111" spans="1:7" ht="18" customHeight="1">
      <c r="A111" s="500" t="s">
        <v>23</v>
      </c>
      <c r="B111" s="501"/>
      <c r="C111" s="501"/>
      <c r="D111" s="501"/>
      <c r="E111" s="501"/>
      <c r="F111" s="501"/>
      <c r="G111" s="502"/>
    </row>
    <row r="112" spans="1:7" ht="15.75" customHeight="1" thickBot="1">
      <c r="A112" s="551" t="s">
        <v>35</v>
      </c>
      <c r="B112" s="552"/>
      <c r="C112" s="552"/>
      <c r="D112" s="552"/>
      <c r="E112" s="552"/>
      <c r="F112" s="552"/>
      <c r="G112" s="553"/>
    </row>
    <row r="113" spans="1:7" ht="30" customHeight="1">
      <c r="A113" s="447" t="s">
        <v>87</v>
      </c>
      <c r="B113" s="448"/>
      <c r="C113" s="208"/>
      <c r="D113" s="90"/>
      <c r="E113" s="90"/>
      <c r="F113" s="406" t="s">
        <v>389</v>
      </c>
      <c r="G113" s="409" t="s">
        <v>205</v>
      </c>
    </row>
    <row r="114" spans="1:7" ht="15.75" customHeight="1">
      <c r="A114" s="439"/>
      <c r="B114" s="21" t="s">
        <v>290</v>
      </c>
      <c r="C114" s="381"/>
      <c r="D114" s="382"/>
      <c r="E114" s="383"/>
      <c r="F114" s="407"/>
      <c r="G114" s="410"/>
    </row>
    <row r="115" spans="1:7" ht="17.25" customHeight="1" thickBot="1">
      <c r="A115" s="440"/>
      <c r="B115" s="71" t="s">
        <v>288</v>
      </c>
      <c r="C115" s="41"/>
      <c r="D115" s="133"/>
      <c r="E115" s="133"/>
      <c r="F115" s="408"/>
      <c r="G115" s="411"/>
    </row>
    <row r="116" spans="1:7" ht="30.75" customHeight="1">
      <c r="A116" s="418" t="s">
        <v>88</v>
      </c>
      <c r="B116" s="419"/>
      <c r="C116" s="80">
        <f>SUM(C118)</f>
        <v>93</v>
      </c>
      <c r="D116" s="80">
        <f>SUM(D118)</f>
        <v>55.238</v>
      </c>
      <c r="E116" s="233">
        <f>SUM(D116/C116)*100</f>
        <v>59.39569892473118</v>
      </c>
      <c r="F116" s="406" t="s">
        <v>389</v>
      </c>
      <c r="G116" s="415" t="s">
        <v>411</v>
      </c>
    </row>
    <row r="117" spans="1:7" ht="13.5" customHeight="1">
      <c r="A117" s="420"/>
      <c r="B117" s="21" t="s">
        <v>290</v>
      </c>
      <c r="C117" s="441"/>
      <c r="D117" s="442"/>
      <c r="E117" s="443"/>
      <c r="F117" s="407"/>
      <c r="G117" s="416"/>
    </row>
    <row r="118" spans="1:7" ht="13.5" customHeight="1" thickBot="1">
      <c r="A118" s="421"/>
      <c r="B118" s="49" t="s">
        <v>288</v>
      </c>
      <c r="C118" s="281">
        <v>93</v>
      </c>
      <c r="D118" s="281">
        <v>55.238</v>
      </c>
      <c r="E118" s="232">
        <f>SUM(D118/C118)*100</f>
        <v>59.39569892473118</v>
      </c>
      <c r="F118" s="408"/>
      <c r="G118" s="417"/>
    </row>
    <row r="119" spans="1:7" ht="30" customHeight="1">
      <c r="A119" s="418" t="s">
        <v>89</v>
      </c>
      <c r="B119" s="419"/>
      <c r="C119" s="80">
        <f>SUM(C121)</f>
        <v>120</v>
      </c>
      <c r="D119" s="80">
        <f>SUM(D121)</f>
        <v>163.923</v>
      </c>
      <c r="E119" s="233">
        <f>SUM(D119/C119)*100</f>
        <v>136.6025</v>
      </c>
      <c r="F119" s="406" t="s">
        <v>389</v>
      </c>
      <c r="G119" s="415" t="s">
        <v>410</v>
      </c>
    </row>
    <row r="120" spans="1:7" ht="12.75" customHeight="1">
      <c r="A120" s="420"/>
      <c r="B120" s="21" t="s">
        <v>290</v>
      </c>
      <c r="C120" s="441"/>
      <c r="D120" s="442"/>
      <c r="E120" s="443"/>
      <c r="F120" s="407"/>
      <c r="G120" s="416"/>
    </row>
    <row r="121" spans="1:7" ht="16.5" customHeight="1" thickBot="1">
      <c r="A121" s="421"/>
      <c r="B121" s="49" t="s">
        <v>288</v>
      </c>
      <c r="C121" s="281">
        <v>120</v>
      </c>
      <c r="D121" s="281">
        <v>163.923</v>
      </c>
      <c r="E121" s="232">
        <f>SUM(D121/C121)*100</f>
        <v>136.6025</v>
      </c>
      <c r="F121" s="408"/>
      <c r="G121" s="417"/>
    </row>
    <row r="122" spans="1:7" ht="36.75" customHeight="1">
      <c r="A122" s="418" t="s">
        <v>90</v>
      </c>
      <c r="B122" s="422"/>
      <c r="C122" s="210"/>
      <c r="D122" s="90"/>
      <c r="E122" s="90"/>
      <c r="F122" s="406" t="s">
        <v>381</v>
      </c>
      <c r="G122" s="409" t="s">
        <v>206</v>
      </c>
    </row>
    <row r="123" spans="1:7" ht="15" customHeight="1">
      <c r="A123" s="127"/>
      <c r="B123" s="21" t="s">
        <v>290</v>
      </c>
      <c r="C123" s="389"/>
      <c r="D123" s="413"/>
      <c r="E123" s="390"/>
      <c r="F123" s="407"/>
      <c r="G123" s="410"/>
    </row>
    <row r="124" spans="1:7" ht="26.25" customHeight="1" thickBot="1">
      <c r="A124" s="126"/>
      <c r="B124" s="71" t="s">
        <v>288</v>
      </c>
      <c r="C124" s="42"/>
      <c r="D124" s="133"/>
      <c r="E124" s="133"/>
      <c r="F124" s="408"/>
      <c r="G124" s="411"/>
    </row>
    <row r="125" spans="1:7" ht="46.5" customHeight="1">
      <c r="A125" s="418" t="s">
        <v>91</v>
      </c>
      <c r="B125" s="422"/>
      <c r="C125" s="210"/>
      <c r="D125" s="90"/>
      <c r="E125" s="90"/>
      <c r="F125" s="406" t="s">
        <v>283</v>
      </c>
      <c r="G125" s="409" t="s">
        <v>206</v>
      </c>
    </row>
    <row r="126" spans="1:7" ht="12" customHeight="1">
      <c r="A126" s="127"/>
      <c r="B126" s="21" t="s">
        <v>290</v>
      </c>
      <c r="C126" s="389"/>
      <c r="D126" s="413"/>
      <c r="E126" s="390"/>
      <c r="F126" s="407"/>
      <c r="G126" s="410"/>
    </row>
    <row r="127" spans="1:7" ht="20.25" customHeight="1" thickBot="1">
      <c r="A127" s="126"/>
      <c r="B127" s="71" t="s">
        <v>288</v>
      </c>
      <c r="C127" s="42"/>
      <c r="D127" s="133"/>
      <c r="E127" s="133"/>
      <c r="F127" s="408"/>
      <c r="G127" s="411"/>
    </row>
    <row r="128" spans="1:7" ht="42.75" customHeight="1">
      <c r="A128" s="418" t="s">
        <v>92</v>
      </c>
      <c r="B128" s="422"/>
      <c r="C128" s="80">
        <f>SUM(C130)</f>
        <v>8.8</v>
      </c>
      <c r="D128" s="80">
        <f>SUM(D130)</f>
        <v>8.8</v>
      </c>
      <c r="E128" s="75">
        <f>SUM(D128/C128)*100</f>
        <v>100</v>
      </c>
      <c r="F128" s="406" t="s">
        <v>283</v>
      </c>
      <c r="G128" s="415" t="s">
        <v>178</v>
      </c>
    </row>
    <row r="129" spans="1:7" ht="13.5" customHeight="1">
      <c r="A129" s="127"/>
      <c r="B129" s="21" t="s">
        <v>290</v>
      </c>
      <c r="C129" s="389"/>
      <c r="D129" s="413"/>
      <c r="E129" s="390"/>
      <c r="F129" s="407"/>
      <c r="G129" s="416"/>
    </row>
    <row r="130" spans="1:7" ht="23.25" customHeight="1" thickBot="1">
      <c r="A130" s="126"/>
      <c r="B130" s="71" t="s">
        <v>288</v>
      </c>
      <c r="C130" s="41">
        <v>8.8</v>
      </c>
      <c r="D130" s="41">
        <v>8.8</v>
      </c>
      <c r="E130" s="77">
        <f>SUM(D130/C130)*100</f>
        <v>100</v>
      </c>
      <c r="F130" s="408"/>
      <c r="G130" s="417"/>
    </row>
    <row r="131" spans="1:7" ht="78.75" customHeight="1">
      <c r="A131" s="418" t="s">
        <v>93</v>
      </c>
      <c r="B131" s="422"/>
      <c r="C131" s="47">
        <v>9.267</v>
      </c>
      <c r="D131" s="80">
        <f>SUM(D133)</f>
        <v>7.52</v>
      </c>
      <c r="E131" s="75">
        <f>SUM(D131/C131)*100</f>
        <v>81.14816013812452</v>
      </c>
      <c r="F131" s="406" t="s">
        <v>283</v>
      </c>
      <c r="G131" s="415" t="s">
        <v>179</v>
      </c>
    </row>
    <row r="132" spans="1:7" ht="13.5" customHeight="1">
      <c r="A132" s="127"/>
      <c r="B132" s="21" t="s">
        <v>290</v>
      </c>
      <c r="C132" s="412"/>
      <c r="D132" s="413"/>
      <c r="E132" s="414"/>
      <c r="F132" s="407"/>
      <c r="G132" s="416"/>
    </row>
    <row r="133" spans="1:7" ht="14.25" customHeight="1" thickBot="1">
      <c r="A133" s="126"/>
      <c r="B133" s="71" t="s">
        <v>288</v>
      </c>
      <c r="C133" s="41">
        <v>9.267</v>
      </c>
      <c r="D133" s="41">
        <v>7.52</v>
      </c>
      <c r="E133" s="77">
        <f>SUM(D133/C133)*100</f>
        <v>81.14816013812452</v>
      </c>
      <c r="F133" s="408"/>
      <c r="G133" s="417"/>
    </row>
    <row r="134" spans="1:7" ht="33.75" customHeight="1">
      <c r="A134" s="418" t="s">
        <v>94</v>
      </c>
      <c r="B134" s="422"/>
      <c r="C134" s="80">
        <f>SUM(C136)</f>
        <v>10.36</v>
      </c>
      <c r="D134" s="80">
        <f>SUM(D136)</f>
        <v>0</v>
      </c>
      <c r="E134" s="135">
        <f>SUM(D134/C134)*100</f>
        <v>0</v>
      </c>
      <c r="F134" s="406" t="s">
        <v>283</v>
      </c>
      <c r="G134" s="415" t="s">
        <v>136</v>
      </c>
    </row>
    <row r="135" spans="1:7" ht="14.25" customHeight="1">
      <c r="A135" s="127"/>
      <c r="B135" s="21" t="s">
        <v>290</v>
      </c>
      <c r="C135" s="389"/>
      <c r="D135" s="413"/>
      <c r="E135" s="390"/>
      <c r="F135" s="407"/>
      <c r="G135" s="416"/>
    </row>
    <row r="136" spans="1:7" ht="33" customHeight="1" thickBot="1">
      <c r="A136" s="126"/>
      <c r="B136" s="71" t="s">
        <v>288</v>
      </c>
      <c r="C136" s="41">
        <v>10.36</v>
      </c>
      <c r="D136" s="41">
        <v>0</v>
      </c>
      <c r="E136" s="133">
        <v>0</v>
      </c>
      <c r="F136" s="408"/>
      <c r="G136" s="417"/>
    </row>
    <row r="137" spans="1:7" ht="32.25" customHeight="1">
      <c r="A137" s="418" t="s">
        <v>95</v>
      </c>
      <c r="B137" s="422"/>
      <c r="C137" s="80"/>
      <c r="D137" s="90"/>
      <c r="E137" s="90"/>
      <c r="F137" s="406" t="s">
        <v>382</v>
      </c>
      <c r="G137" s="643" t="s">
        <v>207</v>
      </c>
    </row>
    <row r="138" spans="1:7" ht="13.5" customHeight="1">
      <c r="A138" s="128"/>
      <c r="B138" s="21" t="s">
        <v>290</v>
      </c>
      <c r="C138" s="607"/>
      <c r="D138" s="608"/>
      <c r="E138" s="609"/>
      <c r="F138" s="407"/>
      <c r="G138" s="644"/>
    </row>
    <row r="139" spans="1:7" ht="12.75" customHeight="1" thickBot="1">
      <c r="A139" s="129"/>
      <c r="B139" s="71" t="s">
        <v>288</v>
      </c>
      <c r="C139" s="45"/>
      <c r="D139" s="133"/>
      <c r="E139" s="133"/>
      <c r="F139" s="408"/>
      <c r="G139" s="645"/>
    </row>
    <row r="140" spans="1:7" ht="48" customHeight="1">
      <c r="A140" s="418" t="s">
        <v>97</v>
      </c>
      <c r="B140" s="422"/>
      <c r="C140" s="211"/>
      <c r="D140" s="90"/>
      <c r="E140" s="90"/>
      <c r="F140" s="406" t="s">
        <v>382</v>
      </c>
      <c r="G140" s="643" t="s">
        <v>206</v>
      </c>
    </row>
    <row r="141" spans="1:7" ht="12.75" customHeight="1">
      <c r="A141" s="127"/>
      <c r="B141" s="21" t="s">
        <v>290</v>
      </c>
      <c r="C141" s="381"/>
      <c r="D141" s="382"/>
      <c r="E141" s="383"/>
      <c r="F141" s="407"/>
      <c r="G141" s="644"/>
    </row>
    <row r="142" spans="1:7" ht="13.5" customHeight="1" thickBot="1">
      <c r="A142" s="126"/>
      <c r="B142" s="71" t="s">
        <v>288</v>
      </c>
      <c r="C142" s="45"/>
      <c r="D142" s="133"/>
      <c r="E142" s="133"/>
      <c r="F142" s="408"/>
      <c r="G142" s="645"/>
    </row>
    <row r="143" spans="1:7" ht="45.75" customHeight="1">
      <c r="A143" s="418" t="s">
        <v>101</v>
      </c>
      <c r="B143" s="423"/>
      <c r="C143" s="90"/>
      <c r="D143" s="90"/>
      <c r="E143" s="90"/>
      <c r="F143" s="406" t="s">
        <v>382</v>
      </c>
      <c r="G143" s="415" t="s">
        <v>208</v>
      </c>
    </row>
    <row r="144" spans="1:7" ht="12.75" customHeight="1">
      <c r="A144" s="127"/>
      <c r="B144" s="21" t="s">
        <v>290</v>
      </c>
      <c r="C144" s="381"/>
      <c r="D144" s="382"/>
      <c r="E144" s="383"/>
      <c r="F144" s="407"/>
      <c r="G144" s="416"/>
    </row>
    <row r="145" spans="1:7" ht="15" customHeight="1" thickBot="1">
      <c r="A145" s="126"/>
      <c r="B145" s="71" t="s">
        <v>288</v>
      </c>
      <c r="C145" s="133"/>
      <c r="D145" s="133"/>
      <c r="E145" s="133"/>
      <c r="F145" s="408"/>
      <c r="G145" s="417"/>
    </row>
    <row r="146" spans="1:7" ht="62.25" customHeight="1">
      <c r="A146" s="418" t="s">
        <v>102</v>
      </c>
      <c r="B146" s="423"/>
      <c r="C146" s="75"/>
      <c r="D146" s="75"/>
      <c r="E146" s="75"/>
      <c r="F146" s="399" t="s">
        <v>382</v>
      </c>
      <c r="G146" s="424" t="s">
        <v>209</v>
      </c>
    </row>
    <row r="147" spans="1:7" ht="13.5" customHeight="1">
      <c r="A147" s="146"/>
      <c r="B147" s="21" t="s">
        <v>290</v>
      </c>
      <c r="C147" s="385"/>
      <c r="D147" s="385"/>
      <c r="E147" s="385"/>
      <c r="F147" s="400"/>
      <c r="G147" s="403"/>
    </row>
    <row r="148" spans="1:7" ht="17.25" customHeight="1" thickBot="1">
      <c r="A148" s="209"/>
      <c r="B148" s="49" t="s">
        <v>288</v>
      </c>
      <c r="C148" s="77"/>
      <c r="D148" s="77"/>
      <c r="E148" s="77"/>
      <c r="F148" s="401"/>
      <c r="G148" s="404"/>
    </row>
    <row r="149" spans="1:7" ht="48" customHeight="1">
      <c r="A149" s="418" t="s">
        <v>103</v>
      </c>
      <c r="B149" s="423"/>
      <c r="C149" s="116"/>
      <c r="D149" s="116"/>
      <c r="E149" s="116"/>
      <c r="F149" s="399" t="s">
        <v>382</v>
      </c>
      <c r="G149" s="424" t="s">
        <v>209</v>
      </c>
    </row>
    <row r="150" spans="1:7" ht="16.5" customHeight="1">
      <c r="A150" s="146"/>
      <c r="B150" s="21" t="s">
        <v>290</v>
      </c>
      <c r="C150" s="385"/>
      <c r="D150" s="385"/>
      <c r="E150" s="385"/>
      <c r="F150" s="400"/>
      <c r="G150" s="366"/>
    </row>
    <row r="151" spans="1:7" ht="15" customHeight="1" thickBot="1">
      <c r="A151" s="209"/>
      <c r="B151" s="49" t="s">
        <v>288</v>
      </c>
      <c r="C151" s="77"/>
      <c r="D151" s="77"/>
      <c r="E151" s="77"/>
      <c r="F151" s="401"/>
      <c r="G151" s="367"/>
    </row>
    <row r="152" spans="1:7" ht="30.75" customHeight="1">
      <c r="A152" s="449" t="s">
        <v>104</v>
      </c>
      <c r="B152" s="450"/>
      <c r="C152" s="135"/>
      <c r="D152" s="135"/>
      <c r="E152" s="135"/>
      <c r="F152" s="407" t="s">
        <v>382</v>
      </c>
      <c r="G152" s="416" t="s">
        <v>209</v>
      </c>
    </row>
    <row r="153" spans="1:7" ht="15" customHeight="1">
      <c r="A153" s="127"/>
      <c r="B153" s="21" t="s">
        <v>290</v>
      </c>
      <c r="C153" s="381"/>
      <c r="D153" s="382"/>
      <c r="E153" s="383"/>
      <c r="F153" s="407"/>
      <c r="G153" s="425"/>
    </row>
    <row r="154" spans="1:7" ht="20.25" customHeight="1" thickBot="1">
      <c r="A154" s="126"/>
      <c r="B154" s="71" t="s">
        <v>288</v>
      </c>
      <c r="C154" s="133"/>
      <c r="D154" s="133"/>
      <c r="E154" s="133"/>
      <c r="F154" s="408"/>
      <c r="G154" s="426"/>
    </row>
    <row r="155" spans="1:7" ht="48" customHeight="1">
      <c r="A155" s="418" t="s">
        <v>105</v>
      </c>
      <c r="B155" s="423"/>
      <c r="C155" s="47">
        <v>12</v>
      </c>
      <c r="D155" s="75">
        <f>SUM(D157)</f>
        <v>0</v>
      </c>
      <c r="E155" s="233">
        <f>SUM(D155/C155)*100</f>
        <v>0</v>
      </c>
      <c r="F155" s="406" t="s">
        <v>382</v>
      </c>
      <c r="G155" s="415" t="s">
        <v>211</v>
      </c>
    </row>
    <row r="156" spans="1:7" ht="15" customHeight="1">
      <c r="A156" s="105"/>
      <c r="B156" s="21" t="s">
        <v>290</v>
      </c>
      <c r="C156" s="381"/>
      <c r="D156" s="382"/>
      <c r="E156" s="383"/>
      <c r="F156" s="407"/>
      <c r="G156" s="416"/>
    </row>
    <row r="157" spans="1:7" ht="15.75" customHeight="1" thickBot="1">
      <c r="A157" s="106"/>
      <c r="B157" s="49" t="s">
        <v>288</v>
      </c>
      <c r="C157" s="64">
        <v>12</v>
      </c>
      <c r="D157" s="77">
        <v>0</v>
      </c>
      <c r="E157" s="232">
        <f>SUM(D157/C157)*100</f>
        <v>0</v>
      </c>
      <c r="F157" s="408"/>
      <c r="G157" s="417"/>
    </row>
    <row r="158" spans="1:7" ht="48.75" customHeight="1">
      <c r="A158" s="492" t="s">
        <v>106</v>
      </c>
      <c r="B158" s="493"/>
      <c r="C158" s="75"/>
      <c r="D158" s="75"/>
      <c r="E158" s="233"/>
      <c r="F158" s="406" t="s">
        <v>293</v>
      </c>
      <c r="G158" s="415" t="s">
        <v>210</v>
      </c>
    </row>
    <row r="159" spans="1:7" ht="15" customHeight="1">
      <c r="A159" s="127"/>
      <c r="B159" s="21" t="s">
        <v>290</v>
      </c>
      <c r="C159" s="389"/>
      <c r="D159" s="413"/>
      <c r="E159" s="390"/>
      <c r="F159" s="407"/>
      <c r="G159" s="416"/>
    </row>
    <row r="160" spans="1:7" ht="15" customHeight="1">
      <c r="A160" s="127"/>
      <c r="B160" s="21" t="s">
        <v>385</v>
      </c>
      <c r="C160" s="22"/>
      <c r="D160" s="22"/>
      <c r="E160" s="22"/>
      <c r="F160" s="407"/>
      <c r="G160" s="416"/>
    </row>
    <row r="161" spans="1:7" ht="14.25" customHeight="1">
      <c r="A161" s="127"/>
      <c r="B161" s="21" t="s">
        <v>387</v>
      </c>
      <c r="C161" s="22"/>
      <c r="D161" s="22"/>
      <c r="E161" s="22"/>
      <c r="F161" s="407"/>
      <c r="G161" s="416"/>
    </row>
    <row r="162" spans="1:7" ht="15" customHeight="1">
      <c r="A162" s="127"/>
      <c r="B162" s="21" t="s">
        <v>388</v>
      </c>
      <c r="C162" s="35"/>
      <c r="D162" s="35"/>
      <c r="E162" s="35"/>
      <c r="F162" s="407"/>
      <c r="G162" s="416"/>
    </row>
    <row r="163" spans="1:7" ht="19.5" customHeight="1" thickBot="1">
      <c r="A163" s="126"/>
      <c r="B163" s="71" t="s">
        <v>288</v>
      </c>
      <c r="C163" s="77"/>
      <c r="D163" s="77"/>
      <c r="E163" s="77"/>
      <c r="F163" s="408"/>
      <c r="G163" s="417"/>
    </row>
    <row r="164" spans="1:7" ht="61.5" customHeight="1">
      <c r="A164" s="418" t="s">
        <v>217</v>
      </c>
      <c r="B164" s="423"/>
      <c r="C164" s="80">
        <f>SUM(C166)</f>
        <v>60</v>
      </c>
      <c r="D164" s="90">
        <f>SUM(D166)</f>
        <v>0</v>
      </c>
      <c r="E164" s="75">
        <f>SUM(D164/C164)*100</f>
        <v>0</v>
      </c>
      <c r="F164" s="406" t="s">
        <v>363</v>
      </c>
      <c r="G164" s="415" t="s">
        <v>211</v>
      </c>
    </row>
    <row r="165" spans="1:7" ht="13.5" customHeight="1">
      <c r="A165" s="128"/>
      <c r="B165" s="10" t="s">
        <v>290</v>
      </c>
      <c r="C165" s="386"/>
      <c r="D165" s="373"/>
      <c r="E165" s="374"/>
      <c r="F165" s="407"/>
      <c r="G165" s="416"/>
    </row>
    <row r="166" spans="1:7" ht="13.5" customHeight="1" thickBot="1">
      <c r="A166" s="129"/>
      <c r="B166" s="49" t="s">
        <v>288</v>
      </c>
      <c r="C166" s="64">
        <v>60</v>
      </c>
      <c r="D166" s="77">
        <v>0</v>
      </c>
      <c r="E166" s="77">
        <f>SUM(D166/C166)*100</f>
        <v>0</v>
      </c>
      <c r="F166" s="408"/>
      <c r="G166" s="417"/>
    </row>
    <row r="167" spans="1:7" ht="47.25" customHeight="1">
      <c r="A167" s="526" t="s">
        <v>107</v>
      </c>
      <c r="B167" s="527"/>
      <c r="C167" s="80">
        <f>SUM(C169)</f>
        <v>33.26</v>
      </c>
      <c r="D167" s="80">
        <f>SUM(D169)</f>
        <v>10.55</v>
      </c>
      <c r="E167" s="75">
        <f>SUM(D167/C167)*100</f>
        <v>31.71978352375226</v>
      </c>
      <c r="F167" s="406" t="s">
        <v>380</v>
      </c>
      <c r="G167" s="415" t="s">
        <v>180</v>
      </c>
    </row>
    <row r="168" spans="1:7" ht="15" customHeight="1">
      <c r="A168" s="127"/>
      <c r="B168" s="10" t="s">
        <v>290</v>
      </c>
      <c r="C168" s="381"/>
      <c r="D168" s="382"/>
      <c r="E168" s="383"/>
      <c r="F168" s="407"/>
      <c r="G168" s="416"/>
    </row>
    <row r="169" spans="1:7" ht="16.5" customHeight="1" thickBot="1">
      <c r="A169" s="126"/>
      <c r="B169" s="49" t="s">
        <v>288</v>
      </c>
      <c r="C169" s="64">
        <v>33.26</v>
      </c>
      <c r="D169" s="64">
        <v>10.55</v>
      </c>
      <c r="E169" s="77">
        <f>SUM(D169/C169)*100</f>
        <v>31.71978352375226</v>
      </c>
      <c r="F169" s="408"/>
      <c r="G169" s="417"/>
    </row>
    <row r="170" spans="1:7" ht="62.25" customHeight="1">
      <c r="A170" s="526" t="s">
        <v>279</v>
      </c>
      <c r="B170" s="527"/>
      <c r="C170" s="80">
        <f>SUM(C172)</f>
        <v>1.2</v>
      </c>
      <c r="D170" s="80">
        <f>SUM(D172)</f>
        <v>0.55</v>
      </c>
      <c r="E170" s="233">
        <f>SUM(D170/C170)*100</f>
        <v>45.833333333333336</v>
      </c>
      <c r="F170" s="406" t="s">
        <v>399</v>
      </c>
      <c r="G170" s="361" t="s">
        <v>215</v>
      </c>
    </row>
    <row r="171" spans="1:7" ht="15" customHeight="1">
      <c r="A171" s="127"/>
      <c r="B171" s="10" t="s">
        <v>290</v>
      </c>
      <c r="C171" s="381"/>
      <c r="D171" s="382"/>
      <c r="E171" s="383"/>
      <c r="F171" s="407"/>
      <c r="G171" s="362"/>
    </row>
    <row r="172" spans="1:7" ht="32.25" customHeight="1" thickBot="1">
      <c r="A172" s="126"/>
      <c r="B172" s="49" t="s">
        <v>288</v>
      </c>
      <c r="C172" s="64">
        <v>1.2</v>
      </c>
      <c r="D172" s="64">
        <v>0.55</v>
      </c>
      <c r="E172" s="232">
        <f>SUM(D172/C172)*100</f>
        <v>45.833333333333336</v>
      </c>
      <c r="F172" s="408"/>
      <c r="G172" s="363"/>
    </row>
    <row r="173" spans="1:7" ht="30" customHeight="1">
      <c r="A173" s="526" t="s">
        <v>108</v>
      </c>
      <c r="B173" s="527"/>
      <c r="C173" s="80">
        <f>SUM(C175)</f>
        <v>2.5</v>
      </c>
      <c r="D173" s="80">
        <f>SUM(D175)</f>
        <v>3.877</v>
      </c>
      <c r="E173" s="233">
        <f>SUM(D173/C173)*100</f>
        <v>155.07999999999998</v>
      </c>
      <c r="F173" s="406" t="s">
        <v>212</v>
      </c>
      <c r="G173" s="361" t="s">
        <v>213</v>
      </c>
    </row>
    <row r="174" spans="1:7" ht="14.25" customHeight="1">
      <c r="A174" s="127"/>
      <c r="B174" s="10" t="s">
        <v>290</v>
      </c>
      <c r="C174" s="381"/>
      <c r="D174" s="382"/>
      <c r="E174" s="383"/>
      <c r="F174" s="407"/>
      <c r="G174" s="362"/>
    </row>
    <row r="175" spans="1:7" ht="52.5" customHeight="1" thickBot="1">
      <c r="A175" s="127"/>
      <c r="B175" s="14" t="s">
        <v>288</v>
      </c>
      <c r="C175" s="13">
        <v>2.5</v>
      </c>
      <c r="D175" s="13">
        <v>3.877</v>
      </c>
      <c r="E175" s="232">
        <f>SUM(D175/C175)*100</f>
        <v>155.07999999999998</v>
      </c>
      <c r="F175" s="407"/>
      <c r="G175" s="362"/>
    </row>
    <row r="176" spans="1:7" ht="60" customHeight="1">
      <c r="A176" s="526" t="s">
        <v>109</v>
      </c>
      <c r="B176" s="527"/>
      <c r="C176" s="47">
        <f>SUM(C178+C179)</f>
        <v>25.78</v>
      </c>
      <c r="D176" s="47">
        <f>SUM(D178+D179)</f>
        <v>1.98</v>
      </c>
      <c r="E176" s="233">
        <f>SUM(D176/C176)*100</f>
        <v>7.6803723816912335</v>
      </c>
      <c r="F176" s="406" t="s">
        <v>398</v>
      </c>
      <c r="G176" s="361" t="s">
        <v>278</v>
      </c>
    </row>
    <row r="177" spans="1:7" ht="14.25" customHeight="1">
      <c r="A177" s="127"/>
      <c r="B177" s="10" t="s">
        <v>290</v>
      </c>
      <c r="C177" s="385"/>
      <c r="D177" s="385"/>
      <c r="E177" s="385"/>
      <c r="F177" s="407"/>
      <c r="G177" s="362"/>
    </row>
    <row r="178" spans="1:7" ht="14.25" customHeight="1">
      <c r="A178" s="127"/>
      <c r="B178" s="108" t="s">
        <v>387</v>
      </c>
      <c r="C178" s="25">
        <v>6.75</v>
      </c>
      <c r="D178" s="35">
        <v>0</v>
      </c>
      <c r="E178" s="35">
        <f>SUM(D178/C178)*100</f>
        <v>0</v>
      </c>
      <c r="F178" s="407"/>
      <c r="G178" s="362"/>
    </row>
    <row r="179" spans="1:7" ht="15" customHeight="1" thickBot="1">
      <c r="A179" s="126"/>
      <c r="B179" s="49" t="s">
        <v>288</v>
      </c>
      <c r="C179" s="64">
        <v>19.03</v>
      </c>
      <c r="D179" s="64">
        <v>1.98</v>
      </c>
      <c r="E179" s="234">
        <f>SUM(D179/C179)*100</f>
        <v>10.404624277456646</v>
      </c>
      <c r="F179" s="408"/>
      <c r="G179" s="363"/>
    </row>
    <row r="180" spans="1:7" ht="15" customHeight="1" thickBot="1">
      <c r="A180" s="652" t="s">
        <v>22</v>
      </c>
      <c r="B180" s="653"/>
      <c r="C180" s="653"/>
      <c r="D180" s="653"/>
      <c r="E180" s="653"/>
      <c r="F180" s="653"/>
      <c r="G180" s="654"/>
    </row>
    <row r="181" spans="1:7" ht="46.5" customHeight="1">
      <c r="A181" s="418" t="s">
        <v>219</v>
      </c>
      <c r="B181" s="423"/>
      <c r="C181" s="47">
        <f>SUM(C183)</f>
        <v>1.042</v>
      </c>
      <c r="D181" s="47">
        <f>SUM(D183)</f>
        <v>1.002</v>
      </c>
      <c r="E181" s="75">
        <f>SUM(D181/C181)*100</f>
        <v>96.16122840690979</v>
      </c>
      <c r="F181" s="406" t="s">
        <v>319</v>
      </c>
      <c r="G181" s="415" t="s">
        <v>41</v>
      </c>
    </row>
    <row r="182" spans="1:7" ht="19.5" customHeight="1">
      <c r="A182" s="128"/>
      <c r="B182" s="21" t="s">
        <v>290</v>
      </c>
      <c r="C182" s="381"/>
      <c r="D182" s="382"/>
      <c r="E182" s="383"/>
      <c r="F182" s="407"/>
      <c r="G182" s="416"/>
    </row>
    <row r="183" spans="1:7" ht="355.5" customHeight="1" thickBot="1">
      <c r="A183" s="126"/>
      <c r="B183" s="54" t="s">
        <v>388</v>
      </c>
      <c r="C183" s="60">
        <v>1.042</v>
      </c>
      <c r="D183" s="60">
        <v>1.002</v>
      </c>
      <c r="E183" s="274">
        <f>SUM(D183/C183)*100</f>
        <v>96.16122840690979</v>
      </c>
      <c r="F183" s="408"/>
      <c r="G183" s="417"/>
    </row>
    <row r="184" spans="1:7" ht="47.25" customHeight="1">
      <c r="A184" s="418" t="s">
        <v>110</v>
      </c>
      <c r="B184" s="423"/>
      <c r="C184" s="47"/>
      <c r="D184" s="75"/>
      <c r="E184" s="75"/>
      <c r="F184" s="406" t="s">
        <v>319</v>
      </c>
      <c r="G184" s="415" t="s">
        <v>280</v>
      </c>
    </row>
    <row r="185" spans="1:7" ht="14.25" customHeight="1">
      <c r="A185" s="146"/>
      <c r="B185" s="21" t="s">
        <v>290</v>
      </c>
      <c r="C185" s="385"/>
      <c r="D185" s="385"/>
      <c r="E185" s="385"/>
      <c r="F185" s="407"/>
      <c r="G185" s="416"/>
    </row>
    <row r="186" spans="1:7" ht="36" customHeight="1" thickBot="1">
      <c r="A186" s="209"/>
      <c r="B186" s="49" t="s">
        <v>388</v>
      </c>
      <c r="C186" s="64"/>
      <c r="D186" s="77"/>
      <c r="E186" s="77"/>
      <c r="F186" s="408"/>
      <c r="G186" s="417"/>
    </row>
    <row r="187" spans="1:7" ht="125.25" customHeight="1" thickBot="1">
      <c r="A187" s="655" t="s">
        <v>409</v>
      </c>
      <c r="B187" s="656"/>
      <c r="C187" s="45"/>
      <c r="D187" s="76"/>
      <c r="E187" s="76"/>
      <c r="F187" s="192"/>
      <c r="G187" s="161"/>
    </row>
    <row r="188" spans="1:7" ht="45.75" customHeight="1">
      <c r="A188" s="449" t="s">
        <v>111</v>
      </c>
      <c r="B188" s="450"/>
      <c r="C188" s="136">
        <f>SUM(C190+C191)</f>
        <v>5.2</v>
      </c>
      <c r="D188" s="136">
        <f>SUM(D190+D191)</f>
        <v>25.2</v>
      </c>
      <c r="E188" s="75">
        <f>SUM(D188/C188)*100</f>
        <v>484.6153846153846</v>
      </c>
      <c r="F188" s="407" t="s">
        <v>294</v>
      </c>
      <c r="G188" s="416" t="s">
        <v>137</v>
      </c>
    </row>
    <row r="189" spans="1:7" ht="15" customHeight="1">
      <c r="A189" s="127"/>
      <c r="B189" s="21" t="s">
        <v>290</v>
      </c>
      <c r="C189" s="389"/>
      <c r="D189" s="413"/>
      <c r="E189" s="390"/>
      <c r="F189" s="407"/>
      <c r="G189" s="416"/>
    </row>
    <row r="190" spans="1:7" ht="15" customHeight="1">
      <c r="A190" s="127"/>
      <c r="B190" s="235" t="s">
        <v>387</v>
      </c>
      <c r="C190" s="236">
        <v>0</v>
      </c>
      <c r="D190" s="282">
        <v>20</v>
      </c>
      <c r="E190" s="283">
        <v>0</v>
      </c>
      <c r="F190" s="407"/>
      <c r="G190" s="416"/>
    </row>
    <row r="191" spans="1:7" ht="13.5" customHeight="1">
      <c r="A191" s="127"/>
      <c r="B191" s="21" t="s">
        <v>388</v>
      </c>
      <c r="C191" s="25">
        <v>5.2</v>
      </c>
      <c r="D191" s="25">
        <v>5.2</v>
      </c>
      <c r="E191" s="35">
        <f>SUM(D191/C191)*100</f>
        <v>100</v>
      </c>
      <c r="F191" s="407"/>
      <c r="G191" s="416"/>
    </row>
    <row r="192" spans="1:7" ht="54" customHeight="1" thickBot="1">
      <c r="A192" s="126"/>
      <c r="B192" s="49" t="s">
        <v>288</v>
      </c>
      <c r="C192" s="77">
        <v>0</v>
      </c>
      <c r="D192" s="77">
        <v>0</v>
      </c>
      <c r="E192" s="76">
        <v>0</v>
      </c>
      <c r="F192" s="408"/>
      <c r="G192" s="417"/>
    </row>
    <row r="193" spans="1:7" ht="46.5" customHeight="1">
      <c r="A193" s="418" t="s">
        <v>112</v>
      </c>
      <c r="B193" s="423"/>
      <c r="C193" s="47">
        <f>SUM(C195)</f>
        <v>4.882</v>
      </c>
      <c r="D193" s="75">
        <f>SUM(D195)</f>
        <v>0</v>
      </c>
      <c r="E193" s="75">
        <f>SUM(D193/C193)*100</f>
        <v>0</v>
      </c>
      <c r="F193" s="406" t="s">
        <v>375</v>
      </c>
      <c r="G193" s="415" t="s">
        <v>98</v>
      </c>
    </row>
    <row r="194" spans="1:7" ht="14.25" customHeight="1">
      <c r="A194" s="128"/>
      <c r="B194" s="17" t="s">
        <v>290</v>
      </c>
      <c r="C194" s="140"/>
      <c r="D194" s="141"/>
      <c r="E194" s="142"/>
      <c r="F194" s="407"/>
      <c r="G194" s="416"/>
    </row>
    <row r="195" spans="1:7" ht="15" customHeight="1" thickBot="1">
      <c r="A195" s="129"/>
      <c r="B195" s="54" t="s">
        <v>288</v>
      </c>
      <c r="C195" s="64">
        <v>4.882</v>
      </c>
      <c r="D195" s="77">
        <v>0</v>
      </c>
      <c r="E195" s="77">
        <f>SUM(D195/C195)*100</f>
        <v>0</v>
      </c>
      <c r="F195" s="408"/>
      <c r="G195" s="417"/>
    </row>
    <row r="196" spans="1:7" ht="45" customHeight="1">
      <c r="A196" s="418" t="s">
        <v>218</v>
      </c>
      <c r="B196" s="423"/>
      <c r="C196" s="47"/>
      <c r="D196" s="75"/>
      <c r="E196" s="75"/>
      <c r="F196" s="406" t="s">
        <v>376</v>
      </c>
      <c r="G196" s="415" t="s">
        <v>17</v>
      </c>
    </row>
    <row r="197" spans="1:7" ht="14.25" customHeight="1">
      <c r="A197" s="128"/>
      <c r="B197" s="21" t="s">
        <v>290</v>
      </c>
      <c r="C197" s="37"/>
      <c r="D197" s="138"/>
      <c r="E197" s="139"/>
      <c r="F197" s="407"/>
      <c r="G197" s="416"/>
    </row>
    <row r="198" spans="1:7" ht="14.25" customHeight="1" thickBot="1">
      <c r="A198" s="129"/>
      <c r="B198" s="49" t="s">
        <v>387</v>
      </c>
      <c r="C198" s="64"/>
      <c r="D198" s="77"/>
      <c r="E198" s="77"/>
      <c r="F198" s="408"/>
      <c r="G198" s="417"/>
    </row>
    <row r="199" spans="1:7" ht="45.75" customHeight="1">
      <c r="A199" s="418" t="s">
        <v>203</v>
      </c>
      <c r="B199" s="423"/>
      <c r="C199" s="47">
        <f>SUM(C201)</f>
        <v>50</v>
      </c>
      <c r="D199" s="47">
        <f>SUM(D201)</f>
        <v>100</v>
      </c>
      <c r="E199" s="233">
        <f>SUM(D199/C199)*100</f>
        <v>200</v>
      </c>
      <c r="F199" s="406" t="s">
        <v>400</v>
      </c>
      <c r="G199" s="415" t="s">
        <v>99</v>
      </c>
    </row>
    <row r="200" spans="1:7" ht="15" customHeight="1">
      <c r="A200" s="128"/>
      <c r="B200" s="17" t="s">
        <v>290</v>
      </c>
      <c r="C200" s="381"/>
      <c r="D200" s="382"/>
      <c r="E200" s="383"/>
      <c r="F200" s="407"/>
      <c r="G200" s="416"/>
    </row>
    <row r="201" spans="1:7" ht="15" customHeight="1" thickBot="1">
      <c r="A201" s="129"/>
      <c r="B201" s="54" t="s">
        <v>288</v>
      </c>
      <c r="C201" s="64">
        <v>50</v>
      </c>
      <c r="D201" s="64">
        <v>100</v>
      </c>
      <c r="E201" s="230">
        <f>SUM(D201/C201)*100</f>
        <v>200</v>
      </c>
      <c r="F201" s="408"/>
      <c r="G201" s="417"/>
    </row>
    <row r="202" spans="1:7" ht="27" customHeight="1">
      <c r="A202" s="418" t="s">
        <v>113</v>
      </c>
      <c r="B202" s="423"/>
      <c r="C202" s="47">
        <f>SUM(C204)</f>
        <v>34.2</v>
      </c>
      <c r="D202" s="47">
        <f>SUM(D204)</f>
        <v>26.134</v>
      </c>
      <c r="E202" s="75">
        <f>SUM(D202/C202)*100</f>
        <v>76.41520467836257</v>
      </c>
      <c r="F202" s="371" t="s">
        <v>332</v>
      </c>
      <c r="G202" s="415" t="s">
        <v>100</v>
      </c>
    </row>
    <row r="203" spans="1:7" ht="15" customHeight="1">
      <c r="A203" s="128"/>
      <c r="B203" s="284" t="s">
        <v>290</v>
      </c>
      <c r="C203" s="381"/>
      <c r="D203" s="382"/>
      <c r="E203" s="383"/>
      <c r="F203" s="372"/>
      <c r="G203" s="416"/>
    </row>
    <row r="204" spans="1:7" ht="36" customHeight="1" thickBot="1">
      <c r="A204" s="129"/>
      <c r="B204" s="285" t="s">
        <v>288</v>
      </c>
      <c r="C204" s="64">
        <v>34.2</v>
      </c>
      <c r="D204" s="64">
        <v>26.134</v>
      </c>
      <c r="E204" s="35">
        <f>SUM(D204/C204)*100</f>
        <v>76.41520467836257</v>
      </c>
      <c r="F204" s="353"/>
      <c r="G204" s="417"/>
    </row>
    <row r="205" spans="1:7" ht="93.75" customHeight="1">
      <c r="A205" s="418" t="s">
        <v>114</v>
      </c>
      <c r="B205" s="423"/>
      <c r="C205" s="47">
        <f>SUM(C207)</f>
        <v>0.817</v>
      </c>
      <c r="D205" s="47">
        <f>SUM(D207)</f>
        <v>0.795</v>
      </c>
      <c r="E205" s="233">
        <f>SUM(D205/C205)*100</f>
        <v>97.30722154222768</v>
      </c>
      <c r="F205" s="406" t="s">
        <v>320</v>
      </c>
      <c r="G205" s="396" t="s">
        <v>201</v>
      </c>
    </row>
    <row r="206" spans="1:7" ht="13.5" customHeight="1">
      <c r="A206" s="212"/>
      <c r="B206" s="21" t="s">
        <v>290</v>
      </c>
      <c r="C206" s="360"/>
      <c r="D206" s="360"/>
      <c r="E206" s="360"/>
      <c r="F206" s="407"/>
      <c r="G206" s="391"/>
    </row>
    <row r="207" spans="1:7" ht="132" customHeight="1" thickBot="1">
      <c r="A207" s="209"/>
      <c r="B207" s="54" t="s">
        <v>388</v>
      </c>
      <c r="C207" s="60">
        <v>0.817</v>
      </c>
      <c r="D207" s="60">
        <v>0.795</v>
      </c>
      <c r="E207" s="270">
        <f>SUM(D207/C207)*100</f>
        <v>97.30722154222768</v>
      </c>
      <c r="F207" s="408"/>
      <c r="G207" s="392"/>
    </row>
    <row r="208" spans="1:7" ht="409.5" customHeight="1" thickBot="1">
      <c r="A208" s="516" t="s">
        <v>413</v>
      </c>
      <c r="B208" s="517"/>
      <c r="C208" s="243">
        <v>0</v>
      </c>
      <c r="D208" s="244">
        <v>0.514</v>
      </c>
      <c r="E208" s="243">
        <v>0</v>
      </c>
      <c r="F208" s="259"/>
      <c r="G208" s="246" t="s">
        <v>200</v>
      </c>
    </row>
    <row r="209" spans="1:7" ht="52.5" customHeight="1" thickBot="1">
      <c r="A209" s="286"/>
      <c r="B209" s="286"/>
      <c r="C209" s="287"/>
      <c r="D209" s="9"/>
      <c r="E209" s="287"/>
      <c r="F209" s="288"/>
      <c r="G209" s="289"/>
    </row>
    <row r="210" spans="1:7" ht="18.75" customHeight="1" thickBot="1">
      <c r="A210" s="429" t="s">
        <v>21</v>
      </c>
      <c r="B210" s="430"/>
      <c r="C210" s="430"/>
      <c r="D210" s="430"/>
      <c r="E210" s="430"/>
      <c r="F210" s="430"/>
      <c r="G210" s="431"/>
    </row>
    <row r="211" spans="1:7" ht="126.75" customHeight="1">
      <c r="A211" s="418" t="s">
        <v>115</v>
      </c>
      <c r="B211" s="423"/>
      <c r="C211" s="75"/>
      <c r="D211" s="75"/>
      <c r="E211" s="75"/>
      <c r="F211" s="399" t="s">
        <v>333</v>
      </c>
      <c r="G211" s="424" t="s">
        <v>202</v>
      </c>
    </row>
    <row r="212" spans="1:7" ht="13.5" customHeight="1">
      <c r="A212" s="213"/>
      <c r="B212" s="21" t="s">
        <v>290</v>
      </c>
      <c r="C212" s="359"/>
      <c r="D212" s="359"/>
      <c r="E212" s="359"/>
      <c r="F212" s="400"/>
      <c r="G212" s="403"/>
    </row>
    <row r="213" spans="1:7" ht="14.25" customHeight="1">
      <c r="A213" s="213"/>
      <c r="B213" s="21" t="s">
        <v>388</v>
      </c>
      <c r="C213" s="96"/>
      <c r="D213" s="96"/>
      <c r="E213" s="96"/>
      <c r="F213" s="400"/>
      <c r="G213" s="403"/>
    </row>
    <row r="214" spans="1:7" ht="15" customHeight="1">
      <c r="A214" s="213"/>
      <c r="B214" s="21" t="s">
        <v>362</v>
      </c>
      <c r="C214" s="96"/>
      <c r="D214" s="96"/>
      <c r="E214" s="96"/>
      <c r="F214" s="400"/>
      <c r="G214" s="403"/>
    </row>
    <row r="215" spans="1:7" ht="15" customHeight="1">
      <c r="A215" s="213"/>
      <c r="B215" s="21" t="s">
        <v>387</v>
      </c>
      <c r="C215" s="96"/>
      <c r="D215" s="35"/>
      <c r="E215" s="35"/>
      <c r="F215" s="400"/>
      <c r="G215" s="403"/>
    </row>
    <row r="216" spans="1:7" ht="15.75" customHeight="1">
      <c r="A216" s="213"/>
      <c r="B216" s="21" t="s">
        <v>288</v>
      </c>
      <c r="C216" s="96"/>
      <c r="D216" s="35"/>
      <c r="E216" s="35"/>
      <c r="F216" s="400"/>
      <c r="G216" s="403"/>
    </row>
    <row r="217" spans="1:7" ht="63.75" customHeight="1">
      <c r="A217" s="427" t="s">
        <v>414</v>
      </c>
      <c r="B217" s="428"/>
      <c r="C217" s="96"/>
      <c r="D217" s="34"/>
      <c r="E217" s="34"/>
      <c r="F217" s="400"/>
      <c r="G217" s="403"/>
    </row>
    <row r="218" spans="1:7" ht="13.5" customHeight="1">
      <c r="A218" s="149"/>
      <c r="B218" s="21" t="s">
        <v>290</v>
      </c>
      <c r="C218" s="359"/>
      <c r="D218" s="359"/>
      <c r="E218" s="359"/>
      <c r="F218" s="354" t="s">
        <v>379</v>
      </c>
      <c r="G218" s="403"/>
    </row>
    <row r="219" spans="1:7" ht="15" customHeight="1">
      <c r="A219" s="149"/>
      <c r="B219" s="21" t="s">
        <v>388</v>
      </c>
      <c r="C219" s="25"/>
      <c r="D219" s="96"/>
      <c r="E219" s="96"/>
      <c r="F219" s="354"/>
      <c r="G219" s="403"/>
    </row>
    <row r="220" spans="1:7" ht="16.5" customHeight="1">
      <c r="A220" s="149"/>
      <c r="B220" s="21" t="s">
        <v>362</v>
      </c>
      <c r="C220" s="25"/>
      <c r="D220" s="96"/>
      <c r="E220" s="96"/>
      <c r="F220" s="354"/>
      <c r="G220" s="403"/>
    </row>
    <row r="221" spans="1:7" ht="15.75" customHeight="1">
      <c r="A221" s="290"/>
      <c r="B221" s="21" t="s">
        <v>387</v>
      </c>
      <c r="C221" s="22"/>
      <c r="D221" s="35"/>
      <c r="E221" s="35"/>
      <c r="F221" s="354"/>
      <c r="G221" s="403"/>
    </row>
    <row r="222" spans="1:7" ht="61.5" customHeight="1">
      <c r="A222" s="427" t="s">
        <v>415</v>
      </c>
      <c r="B222" s="428"/>
      <c r="C222" s="30"/>
      <c r="D222" s="34"/>
      <c r="E222" s="34"/>
      <c r="F222" s="354"/>
      <c r="G222" s="403"/>
    </row>
    <row r="223" spans="1:7" ht="15.75" customHeight="1">
      <c r="A223" s="290"/>
      <c r="B223" s="17" t="s">
        <v>290</v>
      </c>
      <c r="C223" s="556"/>
      <c r="D223" s="556"/>
      <c r="E223" s="556"/>
      <c r="F223" s="354"/>
      <c r="G223" s="403"/>
    </row>
    <row r="224" spans="1:7" ht="31.5" customHeight="1" thickBot="1">
      <c r="A224" s="291"/>
      <c r="B224" s="49" t="s">
        <v>288</v>
      </c>
      <c r="C224" s="64"/>
      <c r="D224" s="77"/>
      <c r="E224" s="77"/>
      <c r="F224" s="355"/>
      <c r="G224" s="404"/>
    </row>
    <row r="225" spans="1:7" ht="141.75" customHeight="1">
      <c r="A225" s="375" t="s">
        <v>124</v>
      </c>
      <c r="B225" s="376"/>
      <c r="C225" s="47">
        <f>SUM(C227+C228+C229+C230)</f>
        <v>12.3</v>
      </c>
      <c r="D225" s="47">
        <f>SUM(D227+D228+D229+D230)</f>
        <v>2.6900000000000004</v>
      </c>
      <c r="E225" s="233">
        <f>SUM(D225/C225)*100</f>
        <v>21.869918699186993</v>
      </c>
      <c r="F225" s="406" t="s">
        <v>333</v>
      </c>
      <c r="G225" s="402" t="s">
        <v>335</v>
      </c>
    </row>
    <row r="226" spans="1:7" ht="14.25" customHeight="1">
      <c r="A226" s="213"/>
      <c r="B226" s="21" t="s">
        <v>290</v>
      </c>
      <c r="C226" s="359"/>
      <c r="D226" s="359"/>
      <c r="E226" s="359"/>
      <c r="F226" s="407"/>
      <c r="G226" s="394"/>
    </row>
    <row r="227" spans="1:7" ht="22.5" customHeight="1">
      <c r="A227" s="213"/>
      <c r="B227" s="21" t="s">
        <v>388</v>
      </c>
      <c r="C227" s="24">
        <v>0.3</v>
      </c>
      <c r="D227" s="24">
        <v>0.3</v>
      </c>
      <c r="E227" s="35">
        <f>SUM(D227/C227)*100</f>
        <v>100</v>
      </c>
      <c r="F227" s="407"/>
      <c r="G227" s="394"/>
    </row>
    <row r="228" spans="1:7" ht="24.75" customHeight="1">
      <c r="A228" s="213"/>
      <c r="B228" s="21" t="s">
        <v>362</v>
      </c>
      <c r="C228" s="96">
        <v>0</v>
      </c>
      <c r="D228" s="24">
        <v>1.213</v>
      </c>
      <c r="E228" s="35">
        <v>0</v>
      </c>
      <c r="F228" s="407"/>
      <c r="G228" s="394"/>
    </row>
    <row r="229" spans="1:7" ht="38.25" customHeight="1">
      <c r="A229" s="213"/>
      <c r="B229" s="21" t="s">
        <v>387</v>
      </c>
      <c r="C229" s="25">
        <v>11</v>
      </c>
      <c r="D229" s="24">
        <v>0.177</v>
      </c>
      <c r="E229" s="230">
        <f>SUM(D229/C229)*100</f>
        <v>1.609090909090909</v>
      </c>
      <c r="F229" s="407"/>
      <c r="G229" s="394"/>
    </row>
    <row r="230" spans="1:7" ht="238.5" customHeight="1" thickBot="1">
      <c r="A230" s="214"/>
      <c r="B230" s="54" t="s">
        <v>288</v>
      </c>
      <c r="C230" s="60">
        <v>1</v>
      </c>
      <c r="D230" s="56">
        <v>1</v>
      </c>
      <c r="E230" s="262">
        <f>SUM(D230/C230)*100</f>
        <v>100</v>
      </c>
      <c r="F230" s="408"/>
      <c r="G230" s="395"/>
    </row>
    <row r="231" spans="1:7" ht="50.25" customHeight="1">
      <c r="A231" s="432" t="s">
        <v>125</v>
      </c>
      <c r="B231" s="433"/>
      <c r="C231" s="136">
        <f>SUM(C233)</f>
        <v>1</v>
      </c>
      <c r="D231" s="135">
        <f>SUM(D233)</f>
        <v>0</v>
      </c>
      <c r="E231" s="75">
        <f>SUM(D231/C231)*100</f>
        <v>0</v>
      </c>
      <c r="F231" s="3" t="s">
        <v>321</v>
      </c>
      <c r="G231" s="416" t="s">
        <v>199</v>
      </c>
    </row>
    <row r="232" spans="1:7" ht="17.25" customHeight="1">
      <c r="A232" s="117"/>
      <c r="B232" s="10" t="s">
        <v>290</v>
      </c>
      <c r="C232" s="434"/>
      <c r="D232" s="435"/>
      <c r="E232" s="436"/>
      <c r="F232" s="191"/>
      <c r="G232" s="416"/>
    </row>
    <row r="233" spans="1:7" ht="16.5" customHeight="1" thickBot="1">
      <c r="A233" s="132"/>
      <c r="B233" s="71" t="s">
        <v>288</v>
      </c>
      <c r="C233" s="64">
        <v>1</v>
      </c>
      <c r="D233" s="77">
        <v>0</v>
      </c>
      <c r="E233" s="35">
        <f>SUM(D233/C233)*100</f>
        <v>0</v>
      </c>
      <c r="F233" s="192"/>
      <c r="G233" s="417"/>
    </row>
    <row r="234" spans="1:7" ht="30.75" customHeight="1">
      <c r="A234" s="559" t="s">
        <v>126</v>
      </c>
      <c r="B234" s="560"/>
      <c r="C234" s="47">
        <f>SUM(C236)</f>
        <v>10</v>
      </c>
      <c r="D234" s="47">
        <f>SUM(D236)</f>
        <v>0</v>
      </c>
      <c r="E234" s="233">
        <f>SUM(D234/C234)*100</f>
        <v>0</v>
      </c>
      <c r="F234" s="406" t="s">
        <v>377</v>
      </c>
      <c r="G234" s="415" t="s">
        <v>1</v>
      </c>
    </row>
    <row r="235" spans="1:7" ht="14.25" customHeight="1">
      <c r="A235" s="117"/>
      <c r="B235" s="10" t="s">
        <v>290</v>
      </c>
      <c r="C235" s="434"/>
      <c r="D235" s="435"/>
      <c r="E235" s="436"/>
      <c r="F235" s="407"/>
      <c r="G235" s="416"/>
    </row>
    <row r="236" spans="1:7" ht="15.75" customHeight="1" thickBot="1">
      <c r="A236" s="132"/>
      <c r="B236" s="49" t="s">
        <v>288</v>
      </c>
      <c r="C236" s="64">
        <v>10</v>
      </c>
      <c r="D236" s="64">
        <v>0</v>
      </c>
      <c r="E236" s="35">
        <f>SUM(D236/C236)*100</f>
        <v>0</v>
      </c>
      <c r="F236" s="408"/>
      <c r="G236" s="417"/>
    </row>
    <row r="237" spans="1:7" ht="14.25" customHeight="1">
      <c r="A237" s="541" t="s">
        <v>334</v>
      </c>
      <c r="B237" s="542"/>
      <c r="C237" s="59">
        <f>SUM(C239+C240+C241+C242)</f>
        <v>495.608</v>
      </c>
      <c r="D237" s="59">
        <f>SUM(D239+D240+D241+D242)</f>
        <v>408.25900000000007</v>
      </c>
      <c r="E237" s="233">
        <f>SUM(D237/C237)*100</f>
        <v>82.37538538522382</v>
      </c>
      <c r="F237" s="83"/>
      <c r="G237" s="65"/>
    </row>
    <row r="238" spans="1:7" ht="12.75" customHeight="1">
      <c r="A238" s="84"/>
      <c r="B238" s="36" t="s">
        <v>290</v>
      </c>
      <c r="C238" s="356"/>
      <c r="D238" s="357"/>
      <c r="E238" s="358"/>
      <c r="F238" s="8"/>
      <c r="G238" s="66"/>
    </row>
    <row r="239" spans="1:7" ht="12.75" customHeight="1">
      <c r="A239" s="84"/>
      <c r="B239" s="29" t="s">
        <v>385</v>
      </c>
      <c r="C239" s="206">
        <f>SUM(C160+C214+C228)</f>
        <v>0</v>
      </c>
      <c r="D239" s="206">
        <f>SUM(D160+D214+D228)</f>
        <v>1.213</v>
      </c>
      <c r="E239" s="231">
        <v>0</v>
      </c>
      <c r="F239" s="8"/>
      <c r="G239" s="66"/>
    </row>
    <row r="240" spans="1:7" ht="12.75" customHeight="1">
      <c r="A240" s="84"/>
      <c r="B240" s="29" t="s">
        <v>387</v>
      </c>
      <c r="C240" s="206">
        <f>SUM(C161+C178+C190+C198+C221+C229)</f>
        <v>17.75</v>
      </c>
      <c r="D240" s="206">
        <f>SUM(D161+D178+D190+D198+D221+D229)</f>
        <v>20.177</v>
      </c>
      <c r="E240" s="231">
        <f>SUM(D240/C240)*100</f>
        <v>113.67323943661971</v>
      </c>
      <c r="F240" s="8"/>
      <c r="G240" s="66"/>
    </row>
    <row r="241" spans="1:7" ht="12" customHeight="1">
      <c r="A241" s="84"/>
      <c r="B241" s="29" t="s">
        <v>388</v>
      </c>
      <c r="C241" s="206">
        <f>SUM(C162+C183+C186+C191+C207+C213+C227)</f>
        <v>7.359</v>
      </c>
      <c r="D241" s="206">
        <f>SUM(D162+D183+D186+D191+D207+D213+D227)</f>
        <v>7.297</v>
      </c>
      <c r="E241" s="231">
        <f>SUM(D241/C241)*100</f>
        <v>99.15749422475879</v>
      </c>
      <c r="F241" s="8"/>
      <c r="G241" s="66"/>
    </row>
    <row r="242" spans="1:7" ht="12" customHeight="1" thickBot="1">
      <c r="A242" s="85"/>
      <c r="B242" s="67" t="s">
        <v>287</v>
      </c>
      <c r="C242" s="207">
        <f>SUM(C115+C118+C121+C124+C127+C130+C133+C136+C139+C142+C145+C148+C151+C154+C157+C163+C166+C169+C172+C175+C179+C192+C195+C201+C204+C216+C230+C233+C236)</f>
        <v>470.499</v>
      </c>
      <c r="D242" s="207">
        <f>SUM(D115+D118+D121+D124+D127+D130+D133+D136+D139+D142+D145+D148+D151+D154+D157+D163+D166+D169+D172+D175+D179+D192+D195+D201+D204+D216+D230+D233+D236)</f>
        <v>379.57200000000006</v>
      </c>
      <c r="E242" s="34">
        <f>SUM(D242/C242)*100</f>
        <v>80.67434787321547</v>
      </c>
      <c r="F242" s="86"/>
      <c r="G242" s="68"/>
    </row>
    <row r="243" spans="1:7" ht="15.75" customHeight="1">
      <c r="A243" s="496" t="s">
        <v>29</v>
      </c>
      <c r="B243" s="497"/>
      <c r="C243" s="497"/>
      <c r="D243" s="497"/>
      <c r="E243" s="497"/>
      <c r="F243" s="497"/>
      <c r="G243" s="498"/>
    </row>
    <row r="244" spans="1:7" ht="17.25" customHeight="1" thickBot="1">
      <c r="A244" s="467" t="s">
        <v>24</v>
      </c>
      <c r="B244" s="468"/>
      <c r="C244" s="468"/>
      <c r="D244" s="468"/>
      <c r="E244" s="468"/>
      <c r="F244" s="468"/>
      <c r="G244" s="469"/>
    </row>
    <row r="245" spans="1:7" ht="36" customHeight="1">
      <c r="A245" s="364" t="s">
        <v>127</v>
      </c>
      <c r="B245" s="365"/>
      <c r="C245" s="59">
        <f>SUM(C247)</f>
        <v>0.7</v>
      </c>
      <c r="D245" s="59">
        <f>SUM(D247)</f>
        <v>0</v>
      </c>
      <c r="E245" s="75">
        <f>SUM(D245/C245)*100</f>
        <v>0</v>
      </c>
      <c r="F245" s="406" t="s">
        <v>322</v>
      </c>
      <c r="G245" s="415" t="s">
        <v>61</v>
      </c>
    </row>
    <row r="246" spans="1:7" ht="15" customHeight="1">
      <c r="A246" s="87"/>
      <c r="B246" s="21" t="s">
        <v>290</v>
      </c>
      <c r="C246" s="169"/>
      <c r="D246" s="170"/>
      <c r="E246" s="171"/>
      <c r="F246" s="407"/>
      <c r="G246" s="416"/>
    </row>
    <row r="247" spans="1:7" ht="14.25" customHeight="1" thickBot="1">
      <c r="A247" s="144"/>
      <c r="B247" s="71" t="s">
        <v>288</v>
      </c>
      <c r="C247" s="52">
        <v>0.7</v>
      </c>
      <c r="D247" s="52">
        <v>0</v>
      </c>
      <c r="E247" s="35">
        <f>SUM(D247/C247)*100</f>
        <v>0</v>
      </c>
      <c r="F247" s="408"/>
      <c r="G247" s="417"/>
    </row>
    <row r="248" spans="1:7" ht="63" customHeight="1">
      <c r="A248" s="364" t="s">
        <v>128</v>
      </c>
      <c r="B248" s="365"/>
      <c r="C248" s="59"/>
      <c r="D248" s="111"/>
      <c r="E248" s="111"/>
      <c r="F248" s="406" t="s">
        <v>323</v>
      </c>
      <c r="G248" s="415" t="s">
        <v>63</v>
      </c>
    </row>
    <row r="249" spans="1:7" ht="14.25" customHeight="1">
      <c r="A249" s="87"/>
      <c r="B249" s="21" t="s">
        <v>290</v>
      </c>
      <c r="C249" s="169"/>
      <c r="D249" s="170"/>
      <c r="E249" s="171"/>
      <c r="F249" s="407"/>
      <c r="G249" s="416"/>
    </row>
    <row r="250" spans="1:7" ht="15" customHeight="1" thickBot="1">
      <c r="A250" s="144"/>
      <c r="B250" s="71" t="s">
        <v>288</v>
      </c>
      <c r="C250" s="52"/>
      <c r="D250" s="51"/>
      <c r="E250" s="51"/>
      <c r="F250" s="408"/>
      <c r="G250" s="417"/>
    </row>
    <row r="251" spans="1:7" ht="32.25" customHeight="1">
      <c r="A251" s="364" t="s">
        <v>129</v>
      </c>
      <c r="B251" s="365"/>
      <c r="C251" s="59"/>
      <c r="D251" s="75"/>
      <c r="E251" s="75"/>
      <c r="F251" s="406" t="s">
        <v>324</v>
      </c>
      <c r="G251" s="415" t="s">
        <v>62</v>
      </c>
    </row>
    <row r="252" spans="1:7" ht="14.25" customHeight="1">
      <c r="A252" s="87"/>
      <c r="B252" s="21" t="s">
        <v>290</v>
      </c>
      <c r="C252" s="482"/>
      <c r="D252" s="483"/>
      <c r="E252" s="484"/>
      <c r="F252" s="407"/>
      <c r="G252" s="416"/>
    </row>
    <row r="253" spans="1:7" ht="15.75" customHeight="1" thickBot="1">
      <c r="A253" s="144"/>
      <c r="B253" s="71" t="s">
        <v>288</v>
      </c>
      <c r="C253" s="52"/>
      <c r="D253" s="50"/>
      <c r="E253" s="50"/>
      <c r="F253" s="408"/>
      <c r="G253" s="417"/>
    </row>
    <row r="254" spans="1:7" ht="21.75" customHeight="1" hidden="1" thickBot="1">
      <c r="A254" s="508" t="s">
        <v>47</v>
      </c>
      <c r="B254" s="509"/>
      <c r="C254" s="15"/>
      <c r="D254" s="39"/>
      <c r="E254" s="39"/>
      <c r="F254" s="499" t="s">
        <v>368</v>
      </c>
      <c r="G254" s="455" t="s">
        <v>18</v>
      </c>
    </row>
    <row r="255" spans="1:7" ht="15.75" customHeight="1" hidden="1" thickBot="1">
      <c r="A255" s="81"/>
      <c r="B255" s="10" t="s">
        <v>290</v>
      </c>
      <c r="C255" s="381"/>
      <c r="D255" s="382"/>
      <c r="E255" s="383"/>
      <c r="F255" s="407"/>
      <c r="G255" s="416"/>
    </row>
    <row r="256" spans="1:7" ht="26.25" customHeight="1" hidden="1" thickBot="1">
      <c r="A256" s="144"/>
      <c r="B256" s="49" t="s">
        <v>288</v>
      </c>
      <c r="C256" s="52"/>
      <c r="D256" s="50"/>
      <c r="E256" s="50"/>
      <c r="F256" s="408"/>
      <c r="G256" s="417"/>
    </row>
    <row r="257" spans="1:7" ht="28.5" customHeight="1">
      <c r="A257" s="518" t="s">
        <v>130</v>
      </c>
      <c r="B257" s="519"/>
      <c r="C257" s="59"/>
      <c r="D257" s="75"/>
      <c r="E257" s="75"/>
      <c r="F257" s="406" t="s">
        <v>48</v>
      </c>
      <c r="G257" s="415" t="s">
        <v>63</v>
      </c>
    </row>
    <row r="258" spans="1:7" ht="12.75" customHeight="1">
      <c r="A258" s="87"/>
      <c r="B258" s="21" t="s">
        <v>290</v>
      </c>
      <c r="C258" s="482"/>
      <c r="D258" s="483"/>
      <c r="E258" s="484"/>
      <c r="F258" s="407"/>
      <c r="G258" s="416"/>
    </row>
    <row r="259" spans="1:7" ht="16.5" customHeight="1" thickBot="1">
      <c r="A259" s="144"/>
      <c r="B259" s="247" t="s">
        <v>288</v>
      </c>
      <c r="C259" s="52"/>
      <c r="D259" s="50"/>
      <c r="E259" s="50"/>
      <c r="F259" s="408"/>
      <c r="G259" s="417"/>
    </row>
    <row r="260" spans="1:7" ht="59.25" customHeight="1">
      <c r="A260" s="518" t="s">
        <v>131</v>
      </c>
      <c r="B260" s="519"/>
      <c r="C260" s="47">
        <f>SUM(C262)</f>
        <v>0.4</v>
      </c>
      <c r="D260" s="47">
        <f>SUM(D262)</f>
        <v>0.4</v>
      </c>
      <c r="E260" s="233">
        <f>SUM(D260/C260)*100</f>
        <v>100</v>
      </c>
      <c r="F260" s="406" t="s">
        <v>369</v>
      </c>
      <c r="G260" s="415" t="s">
        <v>67</v>
      </c>
    </row>
    <row r="261" spans="1:7" ht="14.25" customHeight="1">
      <c r="A261" s="40"/>
      <c r="B261" s="17" t="s">
        <v>290</v>
      </c>
      <c r="C261" s="381"/>
      <c r="D261" s="382"/>
      <c r="E261" s="383"/>
      <c r="F261" s="407"/>
      <c r="G261" s="416"/>
    </row>
    <row r="262" spans="1:7" ht="24.75" customHeight="1" thickBot="1">
      <c r="A262" s="162"/>
      <c r="B262" s="54" t="s">
        <v>288</v>
      </c>
      <c r="C262" s="60">
        <v>0.4</v>
      </c>
      <c r="D262" s="60">
        <v>0.4</v>
      </c>
      <c r="E262" s="292">
        <f>SUM(D262/C262)*100</f>
        <v>100</v>
      </c>
      <c r="F262" s="408"/>
      <c r="G262" s="417"/>
    </row>
    <row r="263" spans="1:7" ht="61.5" customHeight="1">
      <c r="A263" s="518" t="s">
        <v>132</v>
      </c>
      <c r="B263" s="519"/>
      <c r="C263" s="59"/>
      <c r="D263" s="75"/>
      <c r="E263" s="75"/>
      <c r="F263" s="406" t="s">
        <v>310</v>
      </c>
      <c r="G263" s="415" t="s">
        <v>64</v>
      </c>
    </row>
    <row r="264" spans="1:7" ht="15" customHeight="1">
      <c r="A264" s="40"/>
      <c r="B264" s="17" t="s">
        <v>290</v>
      </c>
      <c r="C264" s="381"/>
      <c r="D264" s="382"/>
      <c r="E264" s="383"/>
      <c r="F264" s="407"/>
      <c r="G264" s="416"/>
    </row>
    <row r="265" spans="1:7" ht="17.25" customHeight="1" thickBot="1">
      <c r="A265" s="162"/>
      <c r="B265" s="285" t="s">
        <v>288</v>
      </c>
      <c r="C265" s="56"/>
      <c r="D265" s="50"/>
      <c r="E265" s="50"/>
      <c r="F265" s="408"/>
      <c r="G265" s="417"/>
    </row>
    <row r="266" spans="1:7" ht="45.75" customHeight="1">
      <c r="A266" s="369" t="s">
        <v>133</v>
      </c>
      <c r="B266" s="370"/>
      <c r="C266" s="59"/>
      <c r="D266" s="75"/>
      <c r="E266" s="75"/>
      <c r="F266" s="406" t="s">
        <v>343</v>
      </c>
      <c r="G266" s="415" t="s">
        <v>64</v>
      </c>
    </row>
    <row r="267" spans="1:7" ht="13.5" customHeight="1">
      <c r="A267" s="40"/>
      <c r="B267" s="17" t="s">
        <v>290</v>
      </c>
      <c r="C267" s="381"/>
      <c r="D267" s="382"/>
      <c r="E267" s="383"/>
      <c r="F267" s="407"/>
      <c r="G267" s="416"/>
    </row>
    <row r="268" spans="1:7" ht="14.25" customHeight="1" thickBot="1">
      <c r="A268" s="162"/>
      <c r="B268" s="285" t="s">
        <v>288</v>
      </c>
      <c r="C268" s="56"/>
      <c r="D268" s="50"/>
      <c r="E268" s="50"/>
      <c r="F268" s="408"/>
      <c r="G268" s="417"/>
    </row>
    <row r="269" spans="1:7" ht="46.5" customHeight="1">
      <c r="A269" s="369" t="s">
        <v>150</v>
      </c>
      <c r="B269" s="370"/>
      <c r="C269" s="47">
        <f>SUM(C271)</f>
        <v>0.5</v>
      </c>
      <c r="D269" s="47">
        <f>SUM(D271)</f>
        <v>0.5</v>
      </c>
      <c r="E269" s="233">
        <f>SUM(D269/C269)*100</f>
        <v>100</v>
      </c>
      <c r="F269" s="406" t="s">
        <v>370</v>
      </c>
      <c r="G269" s="415" t="s">
        <v>19</v>
      </c>
    </row>
    <row r="270" spans="1:7" ht="13.5" customHeight="1">
      <c r="A270" s="40"/>
      <c r="B270" s="17" t="s">
        <v>290</v>
      </c>
      <c r="C270" s="381"/>
      <c r="D270" s="382"/>
      <c r="E270" s="383"/>
      <c r="F270" s="407"/>
      <c r="G270" s="416"/>
    </row>
    <row r="271" spans="1:7" ht="15.75" customHeight="1" thickBot="1">
      <c r="A271" s="162"/>
      <c r="B271" s="285" t="s">
        <v>288</v>
      </c>
      <c r="C271" s="293">
        <v>0.5</v>
      </c>
      <c r="D271" s="293">
        <v>0.5</v>
      </c>
      <c r="E271" s="92">
        <f>SUM(D271/C271)*100</f>
        <v>100</v>
      </c>
      <c r="F271" s="408"/>
      <c r="G271" s="417"/>
    </row>
    <row r="272" spans="1:7" ht="49.5" customHeight="1">
      <c r="A272" s="518" t="s">
        <v>151</v>
      </c>
      <c r="B272" s="519"/>
      <c r="C272" s="47">
        <f>SUM(C274)</f>
        <v>2.4</v>
      </c>
      <c r="D272" s="47">
        <f>SUM(D274)</f>
        <v>2.4</v>
      </c>
      <c r="E272" s="233">
        <f>SUM(D272/C272)*100</f>
        <v>100</v>
      </c>
      <c r="F272" s="406" t="s">
        <v>353</v>
      </c>
      <c r="G272" s="415" t="s">
        <v>65</v>
      </c>
    </row>
    <row r="273" spans="1:7" ht="13.5" customHeight="1">
      <c r="A273" s="88"/>
      <c r="B273" s="17" t="s">
        <v>290</v>
      </c>
      <c r="C273" s="381"/>
      <c r="D273" s="382"/>
      <c r="E273" s="383"/>
      <c r="F273" s="407"/>
      <c r="G273" s="416"/>
    </row>
    <row r="274" spans="1:7" ht="16.5" customHeight="1" thickBot="1">
      <c r="A274" s="89"/>
      <c r="B274" s="285" t="s">
        <v>288</v>
      </c>
      <c r="C274" s="60">
        <v>2.4</v>
      </c>
      <c r="D274" s="60">
        <v>2.4</v>
      </c>
      <c r="E274" s="262">
        <f>SUM(D274/C274)*100</f>
        <v>100</v>
      </c>
      <c r="F274" s="408"/>
      <c r="G274" s="417"/>
    </row>
    <row r="275" spans="1:7" ht="16.5" customHeight="1" thickBot="1">
      <c r="A275" s="456" t="s">
        <v>25</v>
      </c>
      <c r="B275" s="457"/>
      <c r="C275" s="457"/>
      <c r="D275" s="457"/>
      <c r="E275" s="457"/>
      <c r="F275" s="457"/>
      <c r="G275" s="458"/>
    </row>
    <row r="276" spans="1:7" ht="46.5" customHeight="1">
      <c r="A276" s="379" t="s">
        <v>152</v>
      </c>
      <c r="B276" s="368"/>
      <c r="C276" s="208">
        <f>SUM(C278+C279)</f>
        <v>1.576</v>
      </c>
      <c r="D276" s="208">
        <f>SUM(D278+D279)</f>
        <v>1.576</v>
      </c>
      <c r="E276" s="233">
        <f>SUM(D276/C276)*100</f>
        <v>100</v>
      </c>
      <c r="F276" s="406" t="s">
        <v>294</v>
      </c>
      <c r="G276" s="415" t="s">
        <v>66</v>
      </c>
    </row>
    <row r="277" spans="1:7" ht="12.75" customHeight="1">
      <c r="A277" s="91"/>
      <c r="B277" s="10" t="s">
        <v>290</v>
      </c>
      <c r="C277" s="607"/>
      <c r="D277" s="608"/>
      <c r="E277" s="609"/>
      <c r="F277" s="407"/>
      <c r="G277" s="416"/>
    </row>
    <row r="278" spans="1:7" ht="14.25" customHeight="1">
      <c r="A278" s="72"/>
      <c r="B278" s="21" t="s">
        <v>387</v>
      </c>
      <c r="C278" s="22">
        <v>0</v>
      </c>
      <c r="D278" s="22">
        <v>0</v>
      </c>
      <c r="E278" s="35">
        <v>0</v>
      </c>
      <c r="F278" s="407"/>
      <c r="G278" s="416"/>
    </row>
    <row r="279" spans="1:7" ht="17.25" customHeight="1" thickBot="1">
      <c r="A279" s="70"/>
      <c r="B279" s="104" t="s">
        <v>388</v>
      </c>
      <c r="C279" s="45">
        <v>1.576</v>
      </c>
      <c r="D279" s="45">
        <v>1.576</v>
      </c>
      <c r="E279" s="35">
        <f>SUM(D279/C279)*100</f>
        <v>100</v>
      </c>
      <c r="F279" s="408"/>
      <c r="G279" s="417"/>
    </row>
    <row r="280" spans="1:7" ht="126.75" customHeight="1">
      <c r="A280" s="379" t="s">
        <v>153</v>
      </c>
      <c r="B280" s="368"/>
      <c r="C280" s="47">
        <f>SUM(C282+C283)</f>
        <v>2.5</v>
      </c>
      <c r="D280" s="47">
        <f>SUM(D282+D283)</f>
        <v>2.005</v>
      </c>
      <c r="E280" s="233">
        <f>SUM(D280/C280)*100</f>
        <v>80.19999999999999</v>
      </c>
      <c r="F280" s="399" t="s">
        <v>344</v>
      </c>
      <c r="G280" s="424" t="s">
        <v>70</v>
      </c>
    </row>
    <row r="281" spans="1:7" ht="14.25" customHeight="1">
      <c r="A281" s="69"/>
      <c r="B281" s="17" t="s">
        <v>290</v>
      </c>
      <c r="C281" s="524"/>
      <c r="D281" s="524"/>
      <c r="E281" s="524"/>
      <c r="F281" s="400"/>
      <c r="G281" s="403"/>
    </row>
    <row r="282" spans="1:7" ht="15" customHeight="1">
      <c r="A282" s="69"/>
      <c r="B282" s="17" t="s">
        <v>387</v>
      </c>
      <c r="C282" s="18">
        <f>SUM(C286+C290)</f>
        <v>0</v>
      </c>
      <c r="D282" s="18">
        <f>SUM(D286+D290)</f>
        <v>0</v>
      </c>
      <c r="E282" s="35">
        <v>0</v>
      </c>
      <c r="F282" s="400"/>
      <c r="G282" s="403"/>
    </row>
    <row r="283" spans="1:7" ht="18.75" customHeight="1">
      <c r="A283" s="69"/>
      <c r="B283" s="17" t="s">
        <v>388</v>
      </c>
      <c r="C283" s="18">
        <f>SUM(C287+C291)</f>
        <v>2.5</v>
      </c>
      <c r="D283" s="18">
        <f>SUM(D287+D291)</f>
        <v>2.005</v>
      </c>
      <c r="E283" s="35">
        <f>SUM(D283/C283)*100</f>
        <v>80.19999999999999</v>
      </c>
      <c r="F283" s="19"/>
      <c r="G283" s="403"/>
    </row>
    <row r="284" spans="1:7" ht="30" customHeight="1">
      <c r="A284" s="474" t="s">
        <v>37</v>
      </c>
      <c r="B284" s="475"/>
      <c r="C284" s="164">
        <v>0</v>
      </c>
      <c r="D284" s="164">
        <v>0</v>
      </c>
      <c r="E284" s="164">
        <v>0</v>
      </c>
      <c r="F284" s="400" t="s">
        <v>345</v>
      </c>
      <c r="G284" s="403"/>
    </row>
    <row r="285" spans="1:7" ht="12.75" customHeight="1">
      <c r="A285" s="69"/>
      <c r="B285" s="17" t="s">
        <v>290</v>
      </c>
      <c r="C285" s="31"/>
      <c r="D285" s="31"/>
      <c r="E285" s="147"/>
      <c r="F285" s="400"/>
      <c r="G285" s="403"/>
    </row>
    <row r="286" spans="1:7" ht="14.25" customHeight="1">
      <c r="A286" s="69"/>
      <c r="B286" s="17" t="s">
        <v>387</v>
      </c>
      <c r="C286" s="92">
        <v>0</v>
      </c>
      <c r="D286" s="92">
        <v>0</v>
      </c>
      <c r="E286" s="92">
        <v>0</v>
      </c>
      <c r="F286" s="400"/>
      <c r="G286" s="403"/>
    </row>
    <row r="287" spans="1:7" ht="15.75" customHeight="1">
      <c r="A287" s="69"/>
      <c r="B287" s="21" t="s">
        <v>388</v>
      </c>
      <c r="C287" s="92">
        <v>0</v>
      </c>
      <c r="D287" s="92">
        <v>0</v>
      </c>
      <c r="E287" s="92">
        <v>0</v>
      </c>
      <c r="F287" s="400"/>
      <c r="G287" s="403"/>
    </row>
    <row r="288" spans="1:7" ht="63" customHeight="1">
      <c r="A288" s="476" t="s">
        <v>69</v>
      </c>
      <c r="B288" s="477"/>
      <c r="C288" s="163">
        <f>SUM(C290+C291)</f>
        <v>2.5</v>
      </c>
      <c r="D288" s="163">
        <f>SUM(D290+D291)</f>
        <v>2.005</v>
      </c>
      <c r="E288" s="35">
        <f>SUM(D288/C288)*100</f>
        <v>80.19999999999999</v>
      </c>
      <c r="F288" s="400" t="s">
        <v>154</v>
      </c>
      <c r="G288" s="387" t="s">
        <v>68</v>
      </c>
    </row>
    <row r="289" spans="1:7" ht="14.25" customHeight="1">
      <c r="A289" s="69"/>
      <c r="B289" s="17" t="s">
        <v>290</v>
      </c>
      <c r="C289" s="503"/>
      <c r="D289" s="503"/>
      <c r="E289" s="503"/>
      <c r="F289" s="400"/>
      <c r="G289" s="387"/>
    </row>
    <row r="290" spans="1:7" ht="13.5" customHeight="1">
      <c r="A290" s="69"/>
      <c r="B290" s="17" t="s">
        <v>387</v>
      </c>
      <c r="C290" s="92">
        <v>0</v>
      </c>
      <c r="D290" s="92">
        <v>0</v>
      </c>
      <c r="E290" s="35">
        <v>0</v>
      </c>
      <c r="F290" s="400"/>
      <c r="G290" s="387"/>
    </row>
    <row r="291" spans="1:7" ht="32.25" customHeight="1" thickBot="1">
      <c r="A291" s="148"/>
      <c r="B291" s="54" t="s">
        <v>388</v>
      </c>
      <c r="C291" s="60">
        <v>2.5</v>
      </c>
      <c r="D291" s="60">
        <v>2.005</v>
      </c>
      <c r="E291" s="77">
        <f>SUM(D291/C291)*100</f>
        <v>80.19999999999999</v>
      </c>
      <c r="F291" s="401"/>
      <c r="G291" s="388"/>
    </row>
    <row r="292" spans="1:7" ht="47.25" customHeight="1">
      <c r="A292" s="375" t="s">
        <v>155</v>
      </c>
      <c r="B292" s="376"/>
      <c r="C292" s="136">
        <f>SUM(C294)</f>
        <v>1.701</v>
      </c>
      <c r="D292" s="136">
        <f>SUM(D294)</f>
        <v>0</v>
      </c>
      <c r="E292" s="233">
        <f>SUM(D292/C292)*100</f>
        <v>0</v>
      </c>
      <c r="F292" s="488" t="s">
        <v>39</v>
      </c>
      <c r="G292" s="416"/>
    </row>
    <row r="293" spans="1:7" ht="12.75" customHeight="1">
      <c r="A293" s="215"/>
      <c r="B293" s="21" t="s">
        <v>290</v>
      </c>
      <c r="C293" s="216"/>
      <c r="D293" s="217"/>
      <c r="E293" s="218"/>
      <c r="F293" s="488"/>
      <c r="G293" s="416"/>
    </row>
    <row r="294" spans="1:7" ht="18" customHeight="1">
      <c r="A294" s="215"/>
      <c r="B294" s="21" t="s">
        <v>388</v>
      </c>
      <c r="C294" s="25">
        <v>1.701</v>
      </c>
      <c r="D294" s="25">
        <v>0</v>
      </c>
      <c r="E294" s="35">
        <f>SUM(D294/C294)*100</f>
        <v>0</v>
      </c>
      <c r="F294" s="488"/>
      <c r="G294" s="416"/>
    </row>
    <row r="295" spans="1:7" ht="23.25" customHeight="1">
      <c r="A295" s="215"/>
      <c r="B295" s="108" t="s">
        <v>288</v>
      </c>
      <c r="C295" s="35">
        <v>0</v>
      </c>
      <c r="D295" s="35">
        <v>0</v>
      </c>
      <c r="E295" s="35">
        <v>0</v>
      </c>
      <c r="F295" s="488"/>
      <c r="G295" s="416"/>
    </row>
    <row r="296" spans="1:7" ht="36.75" customHeight="1">
      <c r="A296" s="377" t="s">
        <v>36</v>
      </c>
      <c r="B296" s="378"/>
      <c r="C296" s="164">
        <f>SUM(C298+C299)</f>
        <v>0</v>
      </c>
      <c r="D296" s="164">
        <f>SUM(D298+D299)</f>
        <v>0</v>
      </c>
      <c r="E296" s="164">
        <v>0</v>
      </c>
      <c r="F296" s="488"/>
      <c r="G296" s="403" t="s">
        <v>71</v>
      </c>
    </row>
    <row r="297" spans="1:7" ht="15" customHeight="1">
      <c r="A297" s="127"/>
      <c r="B297" s="10" t="s">
        <v>290</v>
      </c>
      <c r="C297" s="219"/>
      <c r="D297" s="219"/>
      <c r="E297" s="220"/>
      <c r="F297" s="488"/>
      <c r="G297" s="403"/>
    </row>
    <row r="298" spans="1:7" ht="23.25" customHeight="1">
      <c r="A298" s="127"/>
      <c r="B298" s="21" t="s">
        <v>388</v>
      </c>
      <c r="C298" s="35">
        <v>0</v>
      </c>
      <c r="D298" s="35">
        <v>0</v>
      </c>
      <c r="E298" s="35">
        <v>0</v>
      </c>
      <c r="F298" s="488"/>
      <c r="G298" s="403"/>
    </row>
    <row r="299" spans="1:7" ht="32.25" customHeight="1" thickBot="1">
      <c r="A299" s="126"/>
      <c r="B299" s="71" t="s">
        <v>288</v>
      </c>
      <c r="C299" s="77">
        <v>0</v>
      </c>
      <c r="D299" s="77">
        <v>0</v>
      </c>
      <c r="E299" s="35">
        <v>0</v>
      </c>
      <c r="F299" s="489"/>
      <c r="G299" s="404"/>
    </row>
    <row r="300" spans="1:7" ht="80.25" customHeight="1">
      <c r="A300" s="375" t="s">
        <v>156</v>
      </c>
      <c r="B300" s="376"/>
      <c r="C300" s="75">
        <f>SUM(C304)</f>
        <v>0</v>
      </c>
      <c r="D300" s="75">
        <f>SUM(D304)</f>
        <v>0</v>
      </c>
      <c r="E300" s="75">
        <f>SUM(E304)</f>
        <v>0</v>
      </c>
      <c r="F300" s="371" t="s">
        <v>39</v>
      </c>
      <c r="G300" s="415" t="s">
        <v>227</v>
      </c>
    </row>
    <row r="301" spans="1:7" ht="20.25" customHeight="1">
      <c r="A301" s="494" t="s">
        <v>72</v>
      </c>
      <c r="B301" s="495"/>
      <c r="C301" s="164">
        <f>SUM(C303+C304)</f>
        <v>0</v>
      </c>
      <c r="D301" s="164">
        <f>SUM(D303+D304)</f>
        <v>0</v>
      </c>
      <c r="E301" s="164">
        <f>SUM(E303+E304)</f>
        <v>0</v>
      </c>
      <c r="F301" s="372"/>
      <c r="G301" s="416"/>
    </row>
    <row r="302" spans="1:7" ht="15.75" customHeight="1">
      <c r="A302" s="127"/>
      <c r="B302" s="10" t="s">
        <v>290</v>
      </c>
      <c r="C302" s="219"/>
      <c r="D302" s="219"/>
      <c r="E302" s="219"/>
      <c r="F302" s="372"/>
      <c r="G302" s="416"/>
    </row>
    <row r="303" spans="1:7" ht="24.75" customHeight="1">
      <c r="A303" s="127"/>
      <c r="B303" s="17" t="s">
        <v>387</v>
      </c>
      <c r="C303" s="19">
        <v>0</v>
      </c>
      <c r="D303" s="19">
        <v>0</v>
      </c>
      <c r="E303" s="19">
        <v>0</v>
      </c>
      <c r="F303" s="372"/>
      <c r="G303" s="416"/>
    </row>
    <row r="304" spans="1:7" ht="42.75" customHeight="1" thickBot="1">
      <c r="A304" s="126"/>
      <c r="B304" s="54" t="s">
        <v>388</v>
      </c>
      <c r="C304" s="55">
        <v>0</v>
      </c>
      <c r="D304" s="55">
        <v>0</v>
      </c>
      <c r="E304" s="55">
        <v>0</v>
      </c>
      <c r="F304" s="353"/>
      <c r="G304" s="417"/>
    </row>
    <row r="305" spans="1:7" ht="96.75" customHeight="1">
      <c r="A305" s="492" t="s">
        <v>96</v>
      </c>
      <c r="B305" s="493"/>
      <c r="C305" s="47">
        <f>SUM(C307+C308)</f>
        <v>3.277</v>
      </c>
      <c r="D305" s="47">
        <f>SUM(D307+D308)</f>
        <v>6.4270000000000005</v>
      </c>
      <c r="E305" s="233">
        <f>SUM(D305/C305)*100</f>
        <v>196.1245041196216</v>
      </c>
      <c r="F305" s="371" t="s">
        <v>181</v>
      </c>
      <c r="G305" s="424" t="s">
        <v>336</v>
      </c>
    </row>
    <row r="306" spans="1:7" ht="15.75" customHeight="1">
      <c r="A306" s="127"/>
      <c r="B306" s="21" t="s">
        <v>290</v>
      </c>
      <c r="C306" s="412"/>
      <c r="D306" s="478"/>
      <c r="E306" s="479"/>
      <c r="F306" s="372"/>
      <c r="G306" s="403"/>
    </row>
    <row r="307" spans="1:7" ht="311.25" customHeight="1" thickBot="1">
      <c r="A307" s="126"/>
      <c r="B307" s="54" t="s">
        <v>388</v>
      </c>
      <c r="C307" s="60">
        <v>0.55</v>
      </c>
      <c r="D307" s="60">
        <v>1.027</v>
      </c>
      <c r="E307" s="262">
        <f>SUM(D307/C307)*100</f>
        <v>186.7272727272727</v>
      </c>
      <c r="F307" s="353"/>
      <c r="G307" s="404"/>
    </row>
    <row r="308" spans="1:7" ht="149.25" customHeight="1" thickBot="1">
      <c r="A308" s="126"/>
      <c r="B308" s="247" t="s">
        <v>287</v>
      </c>
      <c r="C308" s="33">
        <v>2.727</v>
      </c>
      <c r="D308" s="298">
        <v>5.4</v>
      </c>
      <c r="E308" s="294">
        <f>SUM(D308/C308)*100</f>
        <v>198.01980198019805</v>
      </c>
      <c r="F308" s="221" t="s">
        <v>182</v>
      </c>
      <c r="G308" s="161" t="s">
        <v>183</v>
      </c>
    </row>
    <row r="309" spans="1:7" ht="50.25" customHeight="1">
      <c r="A309" s="379" t="s">
        <v>157</v>
      </c>
      <c r="B309" s="368"/>
      <c r="C309" s="47">
        <f>SUM(C311+C312+C313+C314)</f>
        <v>26.46</v>
      </c>
      <c r="D309" s="75">
        <f>SUM(D311+D312+D313+D314)</f>
        <v>0</v>
      </c>
      <c r="E309" s="75">
        <f>SUM(E311+E312+E313+E314)</f>
        <v>0</v>
      </c>
      <c r="F309" s="406" t="s">
        <v>344</v>
      </c>
      <c r="G309" s="424" t="s">
        <v>74</v>
      </c>
    </row>
    <row r="310" spans="1:7" ht="15" customHeight="1">
      <c r="A310" s="69"/>
      <c r="B310" s="17" t="s">
        <v>290</v>
      </c>
      <c r="C310" s="480"/>
      <c r="D310" s="480"/>
      <c r="E310" s="480"/>
      <c r="F310" s="407"/>
      <c r="G310" s="403"/>
    </row>
    <row r="311" spans="1:7" ht="47.25" customHeight="1">
      <c r="A311" s="69"/>
      <c r="B311" s="17" t="s">
        <v>359</v>
      </c>
      <c r="C311" s="25">
        <f>SUM(C317+C323)</f>
        <v>0</v>
      </c>
      <c r="D311" s="35">
        <f aca="true" t="shared" si="0" ref="D311:E313">SUM(D317+D323)</f>
        <v>0</v>
      </c>
      <c r="E311" s="22">
        <f t="shared" si="0"/>
        <v>0</v>
      </c>
      <c r="F311" s="407"/>
      <c r="G311" s="403"/>
    </row>
    <row r="312" spans="1:7" ht="17.25" customHeight="1">
      <c r="A312" s="69"/>
      <c r="B312" s="17" t="s">
        <v>387</v>
      </c>
      <c r="C312" s="25">
        <f>SUM(C318+C324)</f>
        <v>16.94</v>
      </c>
      <c r="D312" s="35">
        <f t="shared" si="0"/>
        <v>0</v>
      </c>
      <c r="E312" s="35">
        <f t="shared" si="0"/>
        <v>0</v>
      </c>
      <c r="F312" s="407"/>
      <c r="G312" s="403"/>
    </row>
    <row r="313" spans="1:7" ht="25.5" customHeight="1">
      <c r="A313" s="69"/>
      <c r="B313" s="17" t="s">
        <v>388</v>
      </c>
      <c r="C313" s="25">
        <f>SUM(C319+C325)</f>
        <v>8.8</v>
      </c>
      <c r="D313" s="35">
        <f t="shared" si="0"/>
        <v>0</v>
      </c>
      <c r="E313" s="22">
        <f t="shared" si="0"/>
        <v>0</v>
      </c>
      <c r="F313" s="407"/>
      <c r="G313" s="403"/>
    </row>
    <row r="314" spans="1:7" ht="23.25" customHeight="1" thickBot="1">
      <c r="A314" s="148"/>
      <c r="B314" s="54" t="s">
        <v>288</v>
      </c>
      <c r="C314" s="64">
        <f>SUM(C320+C326)</f>
        <v>0.72</v>
      </c>
      <c r="D314" s="77">
        <f>SUM(D320+D326)</f>
        <v>0</v>
      </c>
      <c r="E314" s="50">
        <f>SUM(E320)</f>
        <v>0</v>
      </c>
      <c r="F314" s="408"/>
      <c r="G314" s="404"/>
    </row>
    <row r="315" spans="1:7" ht="48" customHeight="1">
      <c r="A315" s="520" t="s">
        <v>360</v>
      </c>
      <c r="B315" s="521"/>
      <c r="C315" s="175">
        <f>SUM(C317+C318+C319+C320)</f>
        <v>21.66</v>
      </c>
      <c r="D315" s="175">
        <f>SUM(D317+D318+D319+D320)</f>
        <v>0</v>
      </c>
      <c r="E315" s="175">
        <f>SUM(E317+E318+E319+E320)</f>
        <v>0</v>
      </c>
      <c r="F315" s="406" t="s">
        <v>344</v>
      </c>
      <c r="G315" s="454" t="s">
        <v>73</v>
      </c>
    </row>
    <row r="316" spans="1:7" ht="13.5" customHeight="1">
      <c r="A316" s="69"/>
      <c r="B316" s="21" t="s">
        <v>290</v>
      </c>
      <c r="C316" s="470"/>
      <c r="D316" s="470"/>
      <c r="E316" s="470"/>
      <c r="F316" s="407"/>
      <c r="G316" s="403"/>
    </row>
    <row r="317" spans="1:7" ht="45" customHeight="1">
      <c r="A317" s="69"/>
      <c r="B317" s="21" t="s">
        <v>359</v>
      </c>
      <c r="C317" s="22">
        <v>0</v>
      </c>
      <c r="D317" s="22">
        <v>0</v>
      </c>
      <c r="E317" s="22">
        <v>0</v>
      </c>
      <c r="F317" s="407"/>
      <c r="G317" s="403"/>
    </row>
    <row r="318" spans="1:7" ht="15.75" customHeight="1">
      <c r="A318" s="69"/>
      <c r="B318" s="21" t="s">
        <v>387</v>
      </c>
      <c r="C318" s="22">
        <v>16.94</v>
      </c>
      <c r="D318" s="22">
        <v>0</v>
      </c>
      <c r="E318" s="22">
        <v>0</v>
      </c>
      <c r="F318" s="407"/>
      <c r="G318" s="403"/>
    </row>
    <row r="319" spans="1:7" ht="14.25" customHeight="1">
      <c r="A319" s="69"/>
      <c r="B319" s="21" t="s">
        <v>388</v>
      </c>
      <c r="C319" s="22">
        <v>4</v>
      </c>
      <c r="D319" s="22">
        <v>0</v>
      </c>
      <c r="E319" s="22">
        <v>0</v>
      </c>
      <c r="F319" s="407"/>
      <c r="G319" s="403"/>
    </row>
    <row r="320" spans="1:7" ht="15" customHeight="1">
      <c r="A320" s="69"/>
      <c r="B320" s="21" t="s">
        <v>288</v>
      </c>
      <c r="C320" s="25">
        <v>0.72</v>
      </c>
      <c r="D320" s="22">
        <v>0</v>
      </c>
      <c r="E320" s="22">
        <v>0</v>
      </c>
      <c r="F320" s="481"/>
      <c r="G320" s="403"/>
    </row>
    <row r="321" spans="1:7" ht="51" customHeight="1">
      <c r="A321" s="510" t="s">
        <v>361</v>
      </c>
      <c r="B321" s="511"/>
      <c r="C321" s="222">
        <f>SUM(C323+C324+C325)</f>
        <v>4.8</v>
      </c>
      <c r="D321" s="312">
        <f>SUM(D323+D324+D325)</f>
        <v>0</v>
      </c>
      <c r="E321" s="176">
        <v>0</v>
      </c>
      <c r="F321" s="407" t="s">
        <v>344</v>
      </c>
      <c r="G321" s="454" t="s">
        <v>73</v>
      </c>
    </row>
    <row r="322" spans="1:7" ht="17.25" customHeight="1">
      <c r="A322" s="177"/>
      <c r="B322" s="113" t="s">
        <v>290</v>
      </c>
      <c r="C322" s="178"/>
      <c r="D322" s="178"/>
      <c r="E322" s="178"/>
      <c r="F322" s="407"/>
      <c r="G322" s="403"/>
    </row>
    <row r="323" spans="1:7" ht="50.25" customHeight="1">
      <c r="A323" s="177"/>
      <c r="B323" s="21" t="s">
        <v>359</v>
      </c>
      <c r="C323" s="23">
        <v>0</v>
      </c>
      <c r="D323" s="23">
        <v>0</v>
      </c>
      <c r="E323" s="23">
        <v>0</v>
      </c>
      <c r="F323" s="407"/>
      <c r="G323" s="403"/>
    </row>
    <row r="324" spans="1:7" ht="15" customHeight="1">
      <c r="A324" s="177"/>
      <c r="B324" s="113" t="s">
        <v>387</v>
      </c>
      <c r="C324" s="96">
        <v>0</v>
      </c>
      <c r="D324" s="96">
        <v>0</v>
      </c>
      <c r="E324" s="23">
        <v>0</v>
      </c>
      <c r="F324" s="407"/>
      <c r="G324" s="403"/>
    </row>
    <row r="325" spans="1:7" ht="14.25" customHeight="1">
      <c r="A325" s="177"/>
      <c r="B325" s="113" t="s">
        <v>388</v>
      </c>
      <c r="C325" s="24">
        <v>4.8</v>
      </c>
      <c r="D325" s="24"/>
      <c r="E325" s="23">
        <v>0</v>
      </c>
      <c r="F325" s="407"/>
      <c r="G325" s="403"/>
    </row>
    <row r="326" spans="1:7" ht="16.5" customHeight="1" thickBot="1">
      <c r="A326" s="179"/>
      <c r="B326" s="180" t="s">
        <v>288</v>
      </c>
      <c r="C326" s="181">
        <v>0</v>
      </c>
      <c r="D326" s="181">
        <v>0</v>
      </c>
      <c r="E326" s="151">
        <v>0</v>
      </c>
      <c r="F326" s="407"/>
      <c r="G326" s="403"/>
    </row>
    <row r="327" spans="1:7" ht="54" customHeight="1">
      <c r="A327" s="375" t="s">
        <v>158</v>
      </c>
      <c r="B327" s="376"/>
      <c r="C327" s="93"/>
      <c r="D327" s="75"/>
      <c r="E327" s="75"/>
      <c r="F327" s="451" t="s">
        <v>345</v>
      </c>
      <c r="G327" s="415" t="s">
        <v>75</v>
      </c>
    </row>
    <row r="328" spans="1:7" ht="13.5" customHeight="1">
      <c r="A328" s="72"/>
      <c r="B328" s="95" t="s">
        <v>290</v>
      </c>
      <c r="C328" s="471"/>
      <c r="D328" s="472"/>
      <c r="E328" s="473"/>
      <c r="F328" s="452"/>
      <c r="G328" s="416"/>
    </row>
    <row r="329" spans="1:7" ht="15" customHeight="1">
      <c r="A329" s="72"/>
      <c r="B329" s="17" t="s">
        <v>385</v>
      </c>
      <c r="C329" s="24"/>
      <c r="D329" s="96"/>
      <c r="E329" s="96"/>
      <c r="F329" s="452"/>
      <c r="G329" s="416"/>
    </row>
    <row r="330" spans="1:7" ht="13.5" customHeight="1">
      <c r="A330" s="72"/>
      <c r="B330" s="17" t="s">
        <v>387</v>
      </c>
      <c r="C330" s="24"/>
      <c r="D330" s="96"/>
      <c r="E330" s="96"/>
      <c r="F330" s="452"/>
      <c r="G330" s="416"/>
    </row>
    <row r="331" spans="1:7" ht="22.5" customHeight="1" thickBot="1">
      <c r="A331" s="70"/>
      <c r="B331" s="49" t="s">
        <v>388</v>
      </c>
      <c r="C331" s="52"/>
      <c r="D331" s="112"/>
      <c r="E331" s="112"/>
      <c r="F331" s="453"/>
      <c r="G331" s="417"/>
    </row>
    <row r="332" spans="1:7" ht="48.75" customHeight="1">
      <c r="A332" s="418" t="s">
        <v>159</v>
      </c>
      <c r="B332" s="423"/>
      <c r="C332" s="75">
        <f>SUM(C335)</f>
        <v>0</v>
      </c>
      <c r="D332" s="75">
        <f>SUM(D335)</f>
        <v>0</v>
      </c>
      <c r="E332" s="75">
        <f>SUM(E335)</f>
        <v>0</v>
      </c>
      <c r="F332" s="399" t="s">
        <v>340</v>
      </c>
      <c r="G332" s="424" t="s">
        <v>76</v>
      </c>
    </row>
    <row r="333" spans="1:7" ht="21" customHeight="1">
      <c r="A333" s="149"/>
      <c r="B333" s="223" t="s">
        <v>43</v>
      </c>
      <c r="C333" s="96">
        <v>0</v>
      </c>
      <c r="D333" s="96">
        <v>0</v>
      </c>
      <c r="E333" s="96">
        <v>0</v>
      </c>
      <c r="F333" s="400"/>
      <c r="G333" s="403"/>
    </row>
    <row r="334" spans="1:7" ht="15" customHeight="1">
      <c r="A334" s="69"/>
      <c r="B334" s="95" t="s">
        <v>290</v>
      </c>
      <c r="C334" s="525"/>
      <c r="D334" s="525"/>
      <c r="E334" s="525"/>
      <c r="F334" s="400"/>
      <c r="G334" s="403"/>
    </row>
    <row r="335" spans="1:7" ht="105.75" customHeight="1" thickBot="1">
      <c r="A335" s="148"/>
      <c r="B335" s="54" t="s">
        <v>388</v>
      </c>
      <c r="C335" s="181">
        <v>0</v>
      </c>
      <c r="D335" s="181">
        <v>0</v>
      </c>
      <c r="E335" s="181">
        <v>0</v>
      </c>
      <c r="F335" s="401"/>
      <c r="G335" s="404"/>
    </row>
    <row r="336" spans="1:7" ht="17.25" customHeight="1" thickBot="1">
      <c r="A336" s="485" t="s">
        <v>26</v>
      </c>
      <c r="B336" s="486"/>
      <c r="C336" s="486"/>
      <c r="D336" s="486"/>
      <c r="E336" s="486"/>
      <c r="F336" s="486"/>
      <c r="G336" s="487"/>
    </row>
    <row r="337" spans="1:7" ht="31.5" customHeight="1">
      <c r="A337" s="375" t="s">
        <v>160</v>
      </c>
      <c r="B337" s="376"/>
      <c r="C337" s="75">
        <f>SUM(C339)</f>
        <v>0</v>
      </c>
      <c r="D337" s="39">
        <v>0</v>
      </c>
      <c r="E337" s="39">
        <v>0</v>
      </c>
      <c r="F337" s="406" t="s">
        <v>346</v>
      </c>
      <c r="G337" s="405" t="s">
        <v>77</v>
      </c>
    </row>
    <row r="338" spans="1:7" ht="14.25" customHeight="1">
      <c r="A338" s="73"/>
      <c r="B338" s="17" t="s">
        <v>290</v>
      </c>
      <c r="C338" s="459"/>
      <c r="D338" s="460"/>
      <c r="E338" s="461"/>
      <c r="F338" s="407"/>
      <c r="G338" s="397"/>
    </row>
    <row r="339" spans="1:7" ht="81.75" customHeight="1" thickBot="1">
      <c r="A339" s="74"/>
      <c r="B339" s="54" t="s">
        <v>388</v>
      </c>
      <c r="C339" s="262">
        <v>0</v>
      </c>
      <c r="D339" s="262">
        <v>0</v>
      </c>
      <c r="E339" s="295">
        <v>0</v>
      </c>
      <c r="F339" s="408"/>
      <c r="G339" s="398"/>
    </row>
    <row r="340" spans="1:7" ht="78" customHeight="1">
      <c r="A340" s="646" t="s">
        <v>161</v>
      </c>
      <c r="B340" s="647"/>
      <c r="C340" s="136">
        <f>SUM(C342+C343+C344)</f>
        <v>5.289</v>
      </c>
      <c r="D340" s="136">
        <f>SUM(D342+D343+D344)</f>
        <v>54.738</v>
      </c>
      <c r="E340" s="233">
        <f>SUM(D340/C340)*100</f>
        <v>1034.9404424276802</v>
      </c>
      <c r="F340" s="490" t="s">
        <v>344</v>
      </c>
      <c r="G340" s="415" t="s">
        <v>169</v>
      </c>
    </row>
    <row r="341" spans="1:7" ht="13.5" customHeight="1">
      <c r="A341" s="73"/>
      <c r="B341" s="7" t="s">
        <v>290</v>
      </c>
      <c r="C341" s="512"/>
      <c r="D341" s="513"/>
      <c r="E341" s="514"/>
      <c r="F341" s="491"/>
      <c r="G341" s="416"/>
    </row>
    <row r="342" spans="1:7" ht="22.5" customHeight="1">
      <c r="A342" s="73"/>
      <c r="B342" s="17" t="s">
        <v>388</v>
      </c>
      <c r="C342" s="18">
        <v>5.289</v>
      </c>
      <c r="D342" s="18">
        <v>5.289</v>
      </c>
      <c r="E342" s="273">
        <f>SUM(D342/C342)*100</f>
        <v>100</v>
      </c>
      <c r="F342" s="491"/>
      <c r="G342" s="416"/>
    </row>
    <row r="343" spans="1:7" ht="27" customHeight="1">
      <c r="A343" s="73"/>
      <c r="B343" s="17" t="s">
        <v>391</v>
      </c>
      <c r="C343" s="292">
        <v>0</v>
      </c>
      <c r="D343" s="18">
        <v>49.449</v>
      </c>
      <c r="E343" s="295">
        <v>0</v>
      </c>
      <c r="F343" s="16"/>
      <c r="G343" s="416"/>
    </row>
    <row r="344" spans="1:7" ht="33.75" customHeight="1" thickBot="1">
      <c r="A344" s="74"/>
      <c r="B344" s="54" t="s">
        <v>288</v>
      </c>
      <c r="C344" s="262">
        <v>0</v>
      </c>
      <c r="D344" s="262">
        <v>0</v>
      </c>
      <c r="E344" s="262">
        <v>0</v>
      </c>
      <c r="F344" s="97"/>
      <c r="G344" s="417"/>
    </row>
    <row r="345" spans="1:7" ht="53.25" customHeight="1">
      <c r="A345" s="375" t="s">
        <v>162</v>
      </c>
      <c r="B345" s="376"/>
      <c r="C345" s="47"/>
      <c r="D345" s="46"/>
      <c r="E345" s="224"/>
      <c r="F345" s="406" t="s">
        <v>346</v>
      </c>
      <c r="G345" s="405" t="s">
        <v>77</v>
      </c>
    </row>
    <row r="346" spans="1:7" ht="15.75" customHeight="1">
      <c r="A346" s="84"/>
      <c r="B346" s="113" t="s">
        <v>290</v>
      </c>
      <c r="C346" s="381"/>
      <c r="D346" s="382"/>
      <c r="E346" s="383"/>
      <c r="F346" s="407"/>
      <c r="G346" s="397"/>
    </row>
    <row r="347" spans="1:7" ht="89.25" customHeight="1" thickBot="1">
      <c r="A347" s="85"/>
      <c r="B347" s="54" t="s">
        <v>391</v>
      </c>
      <c r="C347" s="60"/>
      <c r="D347" s="181"/>
      <c r="E347" s="56"/>
      <c r="F347" s="408"/>
      <c r="G347" s="398"/>
    </row>
    <row r="348" spans="1:7" ht="60.75" customHeight="1">
      <c r="A348" s="375" t="s">
        <v>163</v>
      </c>
      <c r="B348" s="376"/>
      <c r="C348" s="47">
        <f>SUM(C350+C351)</f>
        <v>10</v>
      </c>
      <c r="D348" s="47">
        <f>SUM(D350+D351)</f>
        <v>23</v>
      </c>
      <c r="E348" s="233">
        <f>SUM(D348/C348)*100</f>
        <v>229.99999999999997</v>
      </c>
      <c r="F348" s="406" t="s">
        <v>346</v>
      </c>
      <c r="G348" s="415" t="s">
        <v>78</v>
      </c>
    </row>
    <row r="349" spans="1:7" ht="15" customHeight="1">
      <c r="A349" s="105"/>
      <c r="B349" s="113" t="s">
        <v>290</v>
      </c>
      <c r="C349" s="381"/>
      <c r="D349" s="382"/>
      <c r="E349" s="383"/>
      <c r="F349" s="407"/>
      <c r="G349" s="416"/>
    </row>
    <row r="350" spans="1:7" ht="42" customHeight="1">
      <c r="A350" s="105"/>
      <c r="B350" s="272" t="s">
        <v>387</v>
      </c>
      <c r="C350" s="296">
        <v>5</v>
      </c>
      <c r="D350" s="296">
        <v>18</v>
      </c>
      <c r="E350" s="273">
        <f>SUM(D350/C350)*100</f>
        <v>360</v>
      </c>
      <c r="F350" s="407"/>
      <c r="G350" s="416"/>
    </row>
    <row r="351" spans="1:7" ht="79.5" customHeight="1" thickBot="1">
      <c r="A351" s="106"/>
      <c r="B351" s="180" t="s">
        <v>388</v>
      </c>
      <c r="C351" s="56">
        <v>5</v>
      </c>
      <c r="D351" s="56">
        <v>5</v>
      </c>
      <c r="E351" s="273">
        <f>SUM(D351/C351)*100</f>
        <v>100</v>
      </c>
      <c r="F351" s="408"/>
      <c r="G351" s="417"/>
    </row>
    <row r="352" spans="1:7" ht="25.5" customHeight="1">
      <c r="A352" s="379" t="s">
        <v>164</v>
      </c>
      <c r="B352" s="368"/>
      <c r="C352" s="98"/>
      <c r="D352" s="155"/>
      <c r="E352" s="155"/>
      <c r="F352" s="406" t="s">
        <v>348</v>
      </c>
      <c r="G352" s="415" t="s">
        <v>191</v>
      </c>
    </row>
    <row r="353" spans="1:7" ht="113.25" customHeight="1">
      <c r="A353" s="465"/>
      <c r="B353" s="466"/>
      <c r="C353" s="30"/>
      <c r="D353" s="28"/>
      <c r="E353" s="28"/>
      <c r="F353" s="407"/>
      <c r="G353" s="416"/>
    </row>
    <row r="354" spans="1:7" ht="31.5" customHeight="1">
      <c r="A354" s="48"/>
      <c r="B354" s="21" t="s">
        <v>290</v>
      </c>
      <c r="C354" s="389"/>
      <c r="D354" s="413"/>
      <c r="E354" s="390"/>
      <c r="F354" s="407"/>
      <c r="G354" s="416"/>
    </row>
    <row r="355" spans="1:7" ht="29.25" customHeight="1">
      <c r="A355" s="72"/>
      <c r="B355" s="21" t="s">
        <v>392</v>
      </c>
      <c r="C355" s="22"/>
      <c r="D355" s="35"/>
      <c r="E355" s="35"/>
      <c r="F355" s="407"/>
      <c r="G355" s="416"/>
    </row>
    <row r="356" spans="1:7" ht="30.75" customHeight="1">
      <c r="A356" s="48"/>
      <c r="B356" s="21" t="s">
        <v>393</v>
      </c>
      <c r="C356" s="22"/>
      <c r="D356" s="96"/>
      <c r="E356" s="96"/>
      <c r="F356" s="407"/>
      <c r="G356" s="416"/>
    </row>
    <row r="357" spans="1:7" ht="43.5" customHeight="1" thickBot="1">
      <c r="A357" s="172"/>
      <c r="B357" s="49" t="s">
        <v>289</v>
      </c>
      <c r="C357" s="50"/>
      <c r="D357" s="77"/>
      <c r="E357" s="51"/>
      <c r="F357" s="408"/>
      <c r="G357" s="417"/>
    </row>
    <row r="358" spans="1:7" ht="21" customHeight="1">
      <c r="A358" s="379" t="s">
        <v>165</v>
      </c>
      <c r="B358" s="368"/>
      <c r="C358" s="98"/>
      <c r="D358" s="98" t="s">
        <v>198</v>
      </c>
      <c r="E358" s="98"/>
      <c r="F358" s="399" t="s">
        <v>348</v>
      </c>
      <c r="G358" s="424" t="s">
        <v>402</v>
      </c>
    </row>
    <row r="359" spans="1:7" ht="186.75" customHeight="1">
      <c r="A359" s="465"/>
      <c r="B359" s="466"/>
      <c r="C359" s="30">
        <f>SUM(C361+C362+C363)</f>
        <v>12.5</v>
      </c>
      <c r="D359" s="30">
        <f>SUM(D361+D362+D363)</f>
        <v>4.34</v>
      </c>
      <c r="E359" s="268">
        <f>SUM(D359/C359)*100</f>
        <v>34.72</v>
      </c>
      <c r="F359" s="400"/>
      <c r="G359" s="403"/>
    </row>
    <row r="360" spans="1:7" ht="15.75" customHeight="1">
      <c r="A360" s="149"/>
      <c r="B360" s="21" t="s">
        <v>290</v>
      </c>
      <c r="C360" s="109"/>
      <c r="D360" s="109"/>
      <c r="E360" s="109"/>
      <c r="F360" s="400"/>
      <c r="G360" s="403"/>
    </row>
    <row r="361" spans="1:7" ht="16.5" customHeight="1">
      <c r="A361" s="69"/>
      <c r="B361" s="21" t="s">
        <v>394</v>
      </c>
      <c r="C361" s="25">
        <v>12.5</v>
      </c>
      <c r="D361" s="25">
        <v>4.34</v>
      </c>
      <c r="E361" s="297">
        <f>SUM(D361/C361)*100</f>
        <v>34.72</v>
      </c>
      <c r="F361" s="400"/>
      <c r="G361" s="403"/>
    </row>
    <row r="362" spans="1:7" ht="18.75" customHeight="1">
      <c r="A362" s="149"/>
      <c r="B362" s="21" t="s">
        <v>38</v>
      </c>
      <c r="C362" s="23">
        <v>0</v>
      </c>
      <c r="D362" s="23">
        <v>0</v>
      </c>
      <c r="E362" s="23">
        <v>0</v>
      </c>
      <c r="F362" s="400"/>
      <c r="G362" s="403"/>
    </row>
    <row r="363" spans="1:7" ht="18.75" customHeight="1" thickBot="1">
      <c r="A363" s="150"/>
      <c r="B363" s="49" t="s">
        <v>288</v>
      </c>
      <c r="C363" s="112">
        <v>0</v>
      </c>
      <c r="D363" s="112">
        <v>0</v>
      </c>
      <c r="E363" s="51">
        <v>0</v>
      </c>
      <c r="F363" s="401"/>
      <c r="G363" s="404"/>
    </row>
    <row r="364" spans="1:7" ht="96.75" customHeight="1">
      <c r="A364" s="632" t="s">
        <v>166</v>
      </c>
      <c r="B364" s="633"/>
      <c r="C364" s="136"/>
      <c r="D364" s="135"/>
      <c r="E364" s="135"/>
      <c r="F364" s="371" t="s">
        <v>348</v>
      </c>
      <c r="G364" s="416" t="s">
        <v>228</v>
      </c>
    </row>
    <row r="365" spans="1:7" ht="16.5" customHeight="1">
      <c r="A365" s="149"/>
      <c r="B365" s="17" t="s">
        <v>290</v>
      </c>
      <c r="C365" s="503"/>
      <c r="D365" s="503"/>
      <c r="E365" s="471"/>
      <c r="F365" s="372"/>
      <c r="G365" s="416"/>
    </row>
    <row r="366" spans="1:7" ht="84.75" customHeight="1" thickBot="1">
      <c r="A366" s="150"/>
      <c r="B366" s="54" t="s">
        <v>288</v>
      </c>
      <c r="C366" s="55"/>
      <c r="D366" s="151"/>
      <c r="E366" s="225"/>
      <c r="F366" s="353"/>
      <c r="G366" s="161"/>
    </row>
    <row r="367" spans="1:7" ht="14.25" customHeight="1" thickBot="1">
      <c r="A367" s="462" t="s">
        <v>28</v>
      </c>
      <c r="B367" s="463"/>
      <c r="C367" s="463"/>
      <c r="D367" s="463"/>
      <c r="E367" s="463"/>
      <c r="F367" s="463"/>
      <c r="G367" s="464"/>
    </row>
    <row r="368" spans="1:7" ht="45.75" customHeight="1">
      <c r="A368" s="375" t="s">
        <v>167</v>
      </c>
      <c r="B368" s="376"/>
      <c r="C368" s="46"/>
      <c r="D368" s="46"/>
      <c r="E368" s="46"/>
      <c r="F368" s="406" t="s">
        <v>354</v>
      </c>
      <c r="G368" s="415" t="s">
        <v>403</v>
      </c>
    </row>
    <row r="369" spans="1:7" ht="30" customHeight="1">
      <c r="A369" s="62"/>
      <c r="B369" s="154" t="s">
        <v>44</v>
      </c>
      <c r="C369" s="22"/>
      <c r="D369" s="23"/>
      <c r="E369" s="23"/>
      <c r="F369" s="407"/>
      <c r="G369" s="416"/>
    </row>
    <row r="370" spans="1:7" ht="14.25" customHeight="1">
      <c r="A370" s="62"/>
      <c r="B370" s="153" t="s">
        <v>290</v>
      </c>
      <c r="C370" s="384"/>
      <c r="D370" s="384"/>
      <c r="E370" s="384"/>
      <c r="F370" s="407"/>
      <c r="G370" s="416"/>
    </row>
    <row r="371" spans="1:7" ht="15" customHeight="1" thickBot="1">
      <c r="A371" s="63"/>
      <c r="B371" s="118" t="s">
        <v>362</v>
      </c>
      <c r="C371" s="50"/>
      <c r="D371" s="51"/>
      <c r="E371" s="51"/>
      <c r="F371" s="408"/>
      <c r="G371" s="417"/>
    </row>
    <row r="372" spans="1:7" ht="78.75" customHeight="1">
      <c r="A372" s="375" t="s">
        <v>168</v>
      </c>
      <c r="B372" s="376"/>
      <c r="C372" s="93">
        <f>SUM(C374)</f>
        <v>0.025</v>
      </c>
      <c r="D372" s="93">
        <f>SUM(D374)</f>
        <v>0.025</v>
      </c>
      <c r="E372" s="233">
        <f>SUM(D372/C372)*100</f>
        <v>100</v>
      </c>
      <c r="F372" s="371" t="s">
        <v>349</v>
      </c>
      <c r="G372" s="415" t="s">
        <v>404</v>
      </c>
    </row>
    <row r="373" spans="1:7" ht="14.25" customHeight="1">
      <c r="A373" s="48"/>
      <c r="B373" s="21" t="s">
        <v>290</v>
      </c>
      <c r="C373" s="505"/>
      <c r="D373" s="506"/>
      <c r="E373" s="507"/>
      <c r="F373" s="407"/>
      <c r="G373" s="416"/>
    </row>
    <row r="374" spans="1:7" ht="42" customHeight="1" thickBot="1">
      <c r="A374" s="172"/>
      <c r="B374" s="71" t="s">
        <v>388</v>
      </c>
      <c r="C374" s="173">
        <v>0.025</v>
      </c>
      <c r="D374" s="173">
        <v>0.025</v>
      </c>
      <c r="E374" s="230">
        <f>SUM(D374/C374)*100</f>
        <v>100</v>
      </c>
      <c r="F374" s="408"/>
      <c r="G374" s="417"/>
    </row>
    <row r="375" spans="1:7" ht="128.25" customHeight="1">
      <c r="A375" s="379" t="s">
        <v>193</v>
      </c>
      <c r="B375" s="368"/>
      <c r="C375" s="47">
        <f>SUM(C377+C378)</f>
        <v>0.133</v>
      </c>
      <c r="D375" s="47">
        <f>SUM(D377+D378)</f>
        <v>0.186</v>
      </c>
      <c r="E375" s="233">
        <f>SUM(D375/C375)*100</f>
        <v>139.84962406015035</v>
      </c>
      <c r="F375" s="406" t="s">
        <v>326</v>
      </c>
      <c r="G375" s="396" t="s">
        <v>407</v>
      </c>
    </row>
    <row r="376" spans="1:7" ht="13.5" customHeight="1">
      <c r="A376" s="149"/>
      <c r="B376" s="21" t="s">
        <v>290</v>
      </c>
      <c r="C376" s="470"/>
      <c r="D376" s="470"/>
      <c r="E376" s="470"/>
      <c r="F376" s="407"/>
      <c r="G376" s="391"/>
    </row>
    <row r="377" spans="1:7" ht="28.5" customHeight="1" thickBot="1">
      <c r="A377" s="150"/>
      <c r="B377" s="49" t="s">
        <v>387</v>
      </c>
      <c r="C377" s="112">
        <v>0</v>
      </c>
      <c r="D377" s="52">
        <v>0.053</v>
      </c>
      <c r="E377" s="232">
        <v>0</v>
      </c>
      <c r="F377" s="408"/>
      <c r="G377" s="392"/>
    </row>
    <row r="378" spans="1:7" ht="180.75" customHeight="1" thickBot="1">
      <c r="A378" s="299"/>
      <c r="B378" s="256" t="s">
        <v>388</v>
      </c>
      <c r="C378" s="257">
        <v>0.133</v>
      </c>
      <c r="D378" s="257">
        <v>0.133</v>
      </c>
      <c r="E378" s="258">
        <f>SUM(D378/C378)*100</f>
        <v>100</v>
      </c>
      <c r="F378" s="259"/>
      <c r="G378" s="300" t="s">
        <v>405</v>
      </c>
    </row>
    <row r="379" spans="1:7" ht="64.5" customHeight="1">
      <c r="A379" s="437" t="s">
        <v>148</v>
      </c>
      <c r="B379" s="438"/>
      <c r="C379" s="143">
        <f>SUM(C381)</f>
        <v>1.704</v>
      </c>
      <c r="D379" s="143">
        <f>SUM(D381)</f>
        <v>2.278</v>
      </c>
      <c r="E379" s="233">
        <f>SUM(D379/C379)*100</f>
        <v>133.68544600938966</v>
      </c>
      <c r="F379" s="522"/>
      <c r="G379" s="396" t="s">
        <v>170</v>
      </c>
    </row>
    <row r="380" spans="1:7" ht="14.25" customHeight="1">
      <c r="A380" s="105"/>
      <c r="B380" s="21" t="s">
        <v>290</v>
      </c>
      <c r="C380" s="381"/>
      <c r="D380" s="382"/>
      <c r="E380" s="383"/>
      <c r="F380" s="522"/>
      <c r="G380" s="391"/>
    </row>
    <row r="381" spans="1:7" ht="83.25" customHeight="1" thickBot="1">
      <c r="A381" s="106"/>
      <c r="B381" s="49" t="s">
        <v>387</v>
      </c>
      <c r="C381" s="51">
        <v>1.704</v>
      </c>
      <c r="D381" s="51">
        <v>2.278</v>
      </c>
      <c r="E381" s="230">
        <f>SUM(D381/C381)*100</f>
        <v>133.68544600938966</v>
      </c>
      <c r="F381" s="523"/>
      <c r="G381" s="392"/>
    </row>
    <row r="382" spans="1:7" ht="94.5" customHeight="1">
      <c r="A382" s="375" t="s">
        <v>222</v>
      </c>
      <c r="B382" s="376"/>
      <c r="C382" s="59">
        <f>SUM(C384+C385)</f>
        <v>2.075</v>
      </c>
      <c r="D382" s="59">
        <f>SUM(D384+D385)</f>
        <v>1.901</v>
      </c>
      <c r="E382" s="233">
        <f>SUM(D382/C382)*100</f>
        <v>91.6144578313253</v>
      </c>
      <c r="F382" s="406" t="s">
        <v>42</v>
      </c>
      <c r="G382" s="415" t="s">
        <v>172</v>
      </c>
    </row>
    <row r="383" spans="1:7" ht="14.25" customHeight="1">
      <c r="A383" s="105"/>
      <c r="B383" s="130" t="s">
        <v>290</v>
      </c>
      <c r="C383" s="381"/>
      <c r="D383" s="382"/>
      <c r="E383" s="383"/>
      <c r="F383" s="407"/>
      <c r="G383" s="416"/>
    </row>
    <row r="384" spans="1:7" ht="18.75" customHeight="1" thickBot="1">
      <c r="A384" s="106"/>
      <c r="B384" s="301" t="s">
        <v>387</v>
      </c>
      <c r="C384" s="51">
        <v>0</v>
      </c>
      <c r="D384" s="51">
        <v>0</v>
      </c>
      <c r="E384" s="232">
        <v>0</v>
      </c>
      <c r="F384" s="408"/>
      <c r="G384" s="417"/>
    </row>
    <row r="385" spans="1:7" ht="63.75" customHeight="1" thickBot="1">
      <c r="A385" s="198"/>
      <c r="B385" s="256" t="s">
        <v>388</v>
      </c>
      <c r="C385" s="313">
        <v>2.075</v>
      </c>
      <c r="D385" s="313">
        <v>1.901</v>
      </c>
      <c r="E385" s="258">
        <f>SUM(D385/C385)*100</f>
        <v>91.6144578313253</v>
      </c>
      <c r="F385" s="259"/>
      <c r="G385" s="145" t="s">
        <v>171</v>
      </c>
    </row>
    <row r="386" spans="1:7" ht="96" customHeight="1">
      <c r="A386" s="613" t="s">
        <v>194</v>
      </c>
      <c r="B386" s="614"/>
      <c r="C386" s="136">
        <f>SUM(C388+C389)</f>
        <v>0.914</v>
      </c>
      <c r="D386" s="136">
        <f>SUM(D388+D389)</f>
        <v>0.264</v>
      </c>
      <c r="E386" s="233">
        <f>SUM(D386/C386)*100</f>
        <v>28.88402625820569</v>
      </c>
      <c r="F386" s="407" t="s">
        <v>40</v>
      </c>
      <c r="G386" s="416" t="s">
        <v>173</v>
      </c>
    </row>
    <row r="387" spans="1:7" ht="15" customHeight="1">
      <c r="A387" s="590"/>
      <c r="B387" s="21" t="s">
        <v>290</v>
      </c>
      <c r="C387" s="385"/>
      <c r="D387" s="385"/>
      <c r="E387" s="504"/>
      <c r="F387" s="407"/>
      <c r="G387" s="416"/>
    </row>
    <row r="388" spans="1:7" ht="17.25" customHeight="1">
      <c r="A388" s="590"/>
      <c r="B388" s="21" t="s">
        <v>388</v>
      </c>
      <c r="C388" s="25">
        <v>0.914</v>
      </c>
      <c r="D388" s="25">
        <v>0.264</v>
      </c>
      <c r="E388" s="230">
        <f>SUM(D388/C388)*100</f>
        <v>28.88402625820569</v>
      </c>
      <c r="F388" s="407"/>
      <c r="G388" s="416"/>
    </row>
    <row r="389" spans="1:7" ht="21.75" customHeight="1">
      <c r="A389" s="590"/>
      <c r="B389" s="21" t="s">
        <v>385</v>
      </c>
      <c r="C389" s="23">
        <v>0</v>
      </c>
      <c r="D389" s="23">
        <v>0</v>
      </c>
      <c r="E389" s="302">
        <v>0</v>
      </c>
      <c r="F389" s="407"/>
      <c r="G389" s="416"/>
    </row>
    <row r="390" spans="1:7" ht="30" customHeight="1">
      <c r="A390" s="615" t="s">
        <v>45</v>
      </c>
      <c r="B390" s="616"/>
      <c r="C390" s="23">
        <v>0</v>
      </c>
      <c r="D390" s="23">
        <v>0</v>
      </c>
      <c r="E390" s="23">
        <v>0</v>
      </c>
      <c r="F390" s="407"/>
      <c r="G390" s="416"/>
    </row>
    <row r="391" spans="1:7" ht="15" customHeight="1">
      <c r="A391" s="590"/>
      <c r="B391" s="21" t="s">
        <v>290</v>
      </c>
      <c r="C391" s="385"/>
      <c r="D391" s="385"/>
      <c r="E391" s="385"/>
      <c r="F391" s="407"/>
      <c r="G391" s="416"/>
    </row>
    <row r="392" spans="1:7" ht="48" customHeight="1" thickBot="1">
      <c r="A392" s="591"/>
      <c r="B392" s="54" t="s">
        <v>385</v>
      </c>
      <c r="C392" s="151">
        <v>0</v>
      </c>
      <c r="D392" s="151">
        <v>0</v>
      </c>
      <c r="E392" s="151">
        <v>0</v>
      </c>
      <c r="F392" s="408"/>
      <c r="G392" s="417"/>
    </row>
    <row r="393" spans="1:7" ht="78" customHeight="1">
      <c r="A393" s="375" t="s">
        <v>195</v>
      </c>
      <c r="B393" s="376"/>
      <c r="C393" s="303">
        <f>SUM(C395)</f>
        <v>0.293</v>
      </c>
      <c r="D393" s="303">
        <f>SUM(D395)</f>
        <v>0</v>
      </c>
      <c r="E393" s="233">
        <f>SUM(D393/C393)*100</f>
        <v>0</v>
      </c>
      <c r="F393" s="371" t="s">
        <v>175</v>
      </c>
      <c r="G393" s="415" t="s">
        <v>176</v>
      </c>
    </row>
    <row r="394" spans="1:7" ht="14.25" customHeight="1" thickBot="1">
      <c r="A394" s="106"/>
      <c r="B394" s="119" t="s">
        <v>290</v>
      </c>
      <c r="C394" s="610"/>
      <c r="D394" s="611"/>
      <c r="E394" s="612"/>
      <c r="F394" s="353"/>
      <c r="G394" s="417"/>
    </row>
    <row r="395" spans="1:7" ht="409.5" customHeight="1" thickBot="1">
      <c r="A395" s="198"/>
      <c r="B395" s="256" t="s">
        <v>387</v>
      </c>
      <c r="C395" s="257">
        <v>0.293</v>
      </c>
      <c r="D395" s="257">
        <v>0</v>
      </c>
      <c r="E395" s="258">
        <f>SUM(D395/C395)*100</f>
        <v>0</v>
      </c>
      <c r="F395" s="304" t="s">
        <v>174</v>
      </c>
      <c r="G395" s="145"/>
    </row>
    <row r="396" spans="1:7" ht="161.25" customHeight="1">
      <c r="A396" s="375" t="s">
        <v>196</v>
      </c>
      <c r="B396" s="376"/>
      <c r="C396" s="137">
        <f>SUM(C398+C399)</f>
        <v>0.444</v>
      </c>
      <c r="D396" s="137">
        <f>SUM(D398+D399)</f>
        <v>0.43</v>
      </c>
      <c r="E396" s="233">
        <f>SUM(D396/C396)*100</f>
        <v>96.84684684684684</v>
      </c>
      <c r="F396" s="407" t="s">
        <v>347</v>
      </c>
      <c r="G396" s="415" t="s">
        <v>177</v>
      </c>
    </row>
    <row r="397" spans="1:7" ht="15.75" customHeight="1">
      <c r="A397" s="128"/>
      <c r="B397" s="21" t="s">
        <v>290</v>
      </c>
      <c r="C397" s="505"/>
      <c r="D397" s="506"/>
      <c r="E397" s="507"/>
      <c r="F397" s="407"/>
      <c r="G397" s="416"/>
    </row>
    <row r="398" spans="1:7" ht="36" customHeight="1">
      <c r="A398" s="84"/>
      <c r="B398" s="17" t="s">
        <v>387</v>
      </c>
      <c r="C398" s="314">
        <v>0</v>
      </c>
      <c r="D398" s="314">
        <v>0</v>
      </c>
      <c r="E398" s="315">
        <v>0</v>
      </c>
      <c r="F398" s="407"/>
      <c r="G398" s="416"/>
    </row>
    <row r="399" spans="1:7" ht="75.75" customHeight="1" thickBot="1">
      <c r="A399" s="85"/>
      <c r="B399" s="247" t="s">
        <v>388</v>
      </c>
      <c r="C399" s="316">
        <v>0.444</v>
      </c>
      <c r="D399" s="316">
        <v>0.43</v>
      </c>
      <c r="E399" s="270">
        <f>SUM(D399/C399)*100</f>
        <v>96.84684684684684</v>
      </c>
      <c r="F399" s="408"/>
      <c r="G399" s="417"/>
    </row>
    <row r="400" spans="1:7" ht="16.5" customHeight="1">
      <c r="A400" s="541" t="s">
        <v>356</v>
      </c>
      <c r="B400" s="542"/>
      <c r="C400" s="226">
        <f>SUM(C402+C403+C404+C405+C406)</f>
        <v>72.891</v>
      </c>
      <c r="D400" s="226">
        <f>SUM(D402+D403+D404+D405+D406)</f>
        <v>100.47000000000001</v>
      </c>
      <c r="E400" s="233">
        <f>SUM(D400/C400)*100</f>
        <v>137.83594682471087</v>
      </c>
      <c r="F400" s="32"/>
      <c r="G400" s="100"/>
    </row>
    <row r="401" spans="1:7" ht="13.5" customHeight="1">
      <c r="A401" s="105"/>
      <c r="B401" s="36" t="s">
        <v>290</v>
      </c>
      <c r="C401" s="389"/>
      <c r="D401" s="413"/>
      <c r="E401" s="390"/>
      <c r="F401" s="3"/>
      <c r="G401" s="101"/>
    </row>
    <row r="402" spans="1:7" ht="47.25" customHeight="1">
      <c r="A402" s="105"/>
      <c r="B402" s="305" t="s">
        <v>291</v>
      </c>
      <c r="C402" s="306">
        <f>SUM(C311+C329+C371+C389)</f>
        <v>0</v>
      </c>
      <c r="D402" s="306">
        <f>SUM(D311+D329+D371+D389)</f>
        <v>0</v>
      </c>
      <c r="E402" s="307">
        <v>0</v>
      </c>
      <c r="F402" s="3"/>
      <c r="G402" s="101"/>
    </row>
    <row r="403" spans="1:7" ht="24" customHeight="1">
      <c r="A403" s="105"/>
      <c r="B403" s="305" t="s">
        <v>387</v>
      </c>
      <c r="C403" s="306">
        <f>SUM(C278+C282+C303+C312+C330+C350+C355+C361+C377+C381+C384+C395+C398)</f>
        <v>36.437</v>
      </c>
      <c r="D403" s="306">
        <f>SUM(D278+D282+D303+D312+D330+D350+D355+D361+D377+D381+D384+D395+D398)</f>
        <v>24.671</v>
      </c>
      <c r="E403" s="307">
        <f>SUM(D403/C403)*100</f>
        <v>67.70864780305733</v>
      </c>
      <c r="F403" s="3"/>
      <c r="G403" s="101"/>
    </row>
    <row r="404" spans="1:7" ht="21.75" customHeight="1">
      <c r="A404" s="105"/>
      <c r="B404" s="305" t="s">
        <v>391</v>
      </c>
      <c r="C404" s="306">
        <f>SUM(C343+C347)</f>
        <v>0</v>
      </c>
      <c r="D404" s="306">
        <f>SUM(D343+D347)</f>
        <v>49.449</v>
      </c>
      <c r="E404" s="309">
        <f>SUM(E343+E347)</f>
        <v>0</v>
      </c>
      <c r="F404" s="3"/>
      <c r="G404" s="101"/>
    </row>
    <row r="405" spans="1:7" ht="26.25" customHeight="1">
      <c r="A405" s="105"/>
      <c r="B405" s="305" t="s">
        <v>388</v>
      </c>
      <c r="C405" s="306">
        <f>SUM(C279+C283+C294+C304+C307+C313+C331+C335+C339+C342+C351+C356+C362+C374+C378+C385+C388+C399)</f>
        <v>29.007</v>
      </c>
      <c r="D405" s="306">
        <f>SUM(D279+D283+D294+D304+D307+D313+D331+D335+D339+D342+D351+D356+D362+D374+D378+D385+D388+D399)</f>
        <v>17.65</v>
      </c>
      <c r="E405" s="307">
        <f>SUM(D405/C405)*100</f>
        <v>60.847381666494286</v>
      </c>
      <c r="F405" s="3"/>
      <c r="G405" s="101"/>
    </row>
    <row r="406" spans="1:7" ht="34.5" customHeight="1" thickBot="1">
      <c r="A406" s="106"/>
      <c r="B406" s="310" t="s">
        <v>287</v>
      </c>
      <c r="C406" s="308">
        <f>SUM(C247+C250+C253+C259+C262+C265+C268+C271+C274+C295+C308+C314+C344+C357+C363+C366)</f>
        <v>7.447</v>
      </c>
      <c r="D406" s="308">
        <f>SUM(D247+D250+D253+D259+D262+D265+D268+D271+D274+D295+D308+D314+D344+D357+D363+D366)</f>
        <v>8.7</v>
      </c>
      <c r="E406" s="311">
        <f>SUM(D406/C406)*100</f>
        <v>116.82556734255405</v>
      </c>
      <c r="F406" s="102"/>
      <c r="G406" s="103"/>
    </row>
    <row r="407" spans="1:7" ht="15.75" customHeight="1">
      <c r="A407" s="500" t="s">
        <v>33</v>
      </c>
      <c r="B407" s="501"/>
      <c r="C407" s="501"/>
      <c r="D407" s="501"/>
      <c r="E407" s="501"/>
      <c r="F407" s="501"/>
      <c r="G407" s="502"/>
    </row>
    <row r="408" spans="1:7" ht="18" customHeight="1" thickBot="1">
      <c r="A408" s="467" t="s">
        <v>27</v>
      </c>
      <c r="B408" s="468"/>
      <c r="C408" s="468"/>
      <c r="D408" s="468"/>
      <c r="E408" s="468"/>
      <c r="F408" s="468"/>
      <c r="G408" s="469"/>
    </row>
    <row r="409" spans="1:7" ht="132" customHeight="1">
      <c r="A409" s="375" t="s">
        <v>224</v>
      </c>
      <c r="B409" s="376"/>
      <c r="C409" s="47">
        <f>SUM(C411+C412)</f>
        <v>80</v>
      </c>
      <c r="D409" s="47">
        <f>SUM(D411+D412)</f>
        <v>122</v>
      </c>
      <c r="E409" s="233">
        <f>SUM(D409/C409)*100</f>
        <v>152.5</v>
      </c>
      <c r="F409" s="406" t="s">
        <v>327</v>
      </c>
      <c r="G409" s="415" t="s">
        <v>52</v>
      </c>
    </row>
    <row r="410" spans="1:7" ht="12.75" customHeight="1">
      <c r="A410" s="105"/>
      <c r="B410" s="21" t="s">
        <v>290</v>
      </c>
      <c r="C410" s="617"/>
      <c r="D410" s="618"/>
      <c r="E410" s="619"/>
      <c r="F410" s="407"/>
      <c r="G410" s="416"/>
    </row>
    <row r="411" spans="1:7" ht="15.75" customHeight="1">
      <c r="A411" s="105"/>
      <c r="B411" s="21" t="s">
        <v>387</v>
      </c>
      <c r="C411" s="24">
        <v>40</v>
      </c>
      <c r="D411" s="24">
        <v>82</v>
      </c>
      <c r="E411" s="273">
        <f>SUM(D411/C411)*100</f>
        <v>204.99999999999997</v>
      </c>
      <c r="F411" s="407"/>
      <c r="G411" s="416"/>
    </row>
    <row r="412" spans="1:7" ht="15.75" customHeight="1" thickBot="1">
      <c r="A412" s="106"/>
      <c r="B412" s="49" t="s">
        <v>388</v>
      </c>
      <c r="C412" s="52">
        <v>40</v>
      </c>
      <c r="D412" s="52">
        <v>40</v>
      </c>
      <c r="E412" s="270">
        <f>SUM(D412/C412)*100</f>
        <v>100</v>
      </c>
      <c r="F412" s="86"/>
      <c r="G412" s="417"/>
    </row>
    <row r="413" spans="1:7" ht="47.25" customHeight="1">
      <c r="A413" s="492" t="s">
        <v>225</v>
      </c>
      <c r="B413" s="493"/>
      <c r="C413" s="47">
        <f>SUM(C415)</f>
        <v>65.923</v>
      </c>
      <c r="D413" s="47">
        <f>SUM(D415)</f>
        <v>67.371</v>
      </c>
      <c r="E413" s="233">
        <f>SUM(D413/C413)*100</f>
        <v>102.19650197958224</v>
      </c>
      <c r="F413" s="406" t="s">
        <v>307</v>
      </c>
      <c r="G413" s="415" t="s">
        <v>337</v>
      </c>
    </row>
    <row r="414" spans="1:7" ht="21" customHeight="1">
      <c r="A414" s="84"/>
      <c r="B414" s="21" t="s">
        <v>290</v>
      </c>
      <c r="C414" s="389"/>
      <c r="D414" s="413"/>
      <c r="E414" s="390"/>
      <c r="F414" s="407"/>
      <c r="G414" s="416"/>
    </row>
    <row r="415" spans="1:7" ht="159" customHeight="1" thickBot="1">
      <c r="A415" s="85"/>
      <c r="B415" s="54" t="s">
        <v>385</v>
      </c>
      <c r="C415" s="60">
        <v>65.923</v>
      </c>
      <c r="D415" s="60">
        <v>67.371</v>
      </c>
      <c r="E415" s="270">
        <f>SUM(D415/C415)*100</f>
        <v>102.19650197958224</v>
      </c>
      <c r="F415" s="408"/>
      <c r="G415" s="417"/>
    </row>
    <row r="416" spans="1:7" ht="84.75" customHeight="1">
      <c r="A416" s="375" t="s">
        <v>226</v>
      </c>
      <c r="B416" s="376"/>
      <c r="C416" s="93">
        <f>SUM(C418)</f>
        <v>0.02</v>
      </c>
      <c r="D416" s="93">
        <f>SUM(D418)</f>
        <v>0.02</v>
      </c>
      <c r="E416" s="233">
        <f>SUM(D416/C416)*100</f>
        <v>100</v>
      </c>
      <c r="F416" s="406" t="s">
        <v>307</v>
      </c>
      <c r="G416" s="415" t="s">
        <v>53</v>
      </c>
    </row>
    <row r="417" spans="1:7" ht="12.75" customHeight="1">
      <c r="A417" s="105"/>
      <c r="B417" s="21" t="s">
        <v>290</v>
      </c>
      <c r="C417" s="381"/>
      <c r="D417" s="382"/>
      <c r="E417" s="383"/>
      <c r="F417" s="407"/>
      <c r="G417" s="416"/>
    </row>
    <row r="418" spans="1:7" ht="15.75" customHeight="1" thickBot="1">
      <c r="A418" s="106"/>
      <c r="B418" s="247" t="s">
        <v>388</v>
      </c>
      <c r="C418" s="298">
        <v>0.02</v>
      </c>
      <c r="D418" s="298">
        <v>0.02</v>
      </c>
      <c r="E418" s="270">
        <f>SUM(D418/C418)*100</f>
        <v>100</v>
      </c>
      <c r="F418" s="408"/>
      <c r="G418" s="417"/>
    </row>
    <row r="419" spans="1:7" ht="62.25" customHeight="1">
      <c r="A419" s="492" t="s">
        <v>229</v>
      </c>
      <c r="B419" s="493"/>
      <c r="C419" s="224">
        <f>SUM(C421)</f>
        <v>0.868</v>
      </c>
      <c r="D419" s="224">
        <f>SUM(D421)</f>
        <v>0.5009999999999999</v>
      </c>
      <c r="E419" s="233">
        <f>SUM(D419/C419)*100</f>
        <v>57.718894009216584</v>
      </c>
      <c r="F419" s="406" t="s">
        <v>386</v>
      </c>
      <c r="G419" s="415" t="s">
        <v>56</v>
      </c>
    </row>
    <row r="420" spans="1:7" ht="15.75" customHeight="1">
      <c r="A420" s="84"/>
      <c r="B420" s="21" t="s">
        <v>290</v>
      </c>
      <c r="C420" s="381"/>
      <c r="D420" s="382"/>
      <c r="E420" s="383"/>
      <c r="F420" s="407"/>
      <c r="G420" s="416"/>
    </row>
    <row r="421" spans="1:7" ht="282" customHeight="1">
      <c r="A421" s="131"/>
      <c r="B421" s="166" t="s">
        <v>387</v>
      </c>
      <c r="C421" s="18">
        <v>0.868</v>
      </c>
      <c r="D421" s="18">
        <f>SUM(D422+D425+D429+D433+D436)</f>
        <v>0.5009999999999999</v>
      </c>
      <c r="E421" s="273">
        <f>SUM(D421/C421)*100</f>
        <v>57.718894009216584</v>
      </c>
      <c r="F421" s="481"/>
      <c r="G421" s="454"/>
    </row>
    <row r="422" spans="1:7" ht="72.75" customHeight="1">
      <c r="A422" s="377" t="s">
        <v>341</v>
      </c>
      <c r="B422" s="378"/>
      <c r="C422" s="34">
        <f>SUM(C424)</f>
        <v>0</v>
      </c>
      <c r="D422" s="34">
        <f>SUM(D424)</f>
        <v>0</v>
      </c>
      <c r="E422" s="268">
        <v>0</v>
      </c>
      <c r="F422" s="407" t="s">
        <v>386</v>
      </c>
      <c r="G422" s="455" t="s">
        <v>140</v>
      </c>
    </row>
    <row r="423" spans="1:7" ht="15.75" customHeight="1">
      <c r="A423" s="84"/>
      <c r="B423" s="21" t="s">
        <v>290</v>
      </c>
      <c r="C423" s="389"/>
      <c r="D423" s="413"/>
      <c r="E423" s="390"/>
      <c r="F423" s="407"/>
      <c r="G423" s="416"/>
    </row>
    <row r="424" spans="1:7" ht="29.25" customHeight="1">
      <c r="A424" s="84"/>
      <c r="B424" s="319" t="s">
        <v>387</v>
      </c>
      <c r="C424" s="295">
        <v>0</v>
      </c>
      <c r="D424" s="295">
        <v>0</v>
      </c>
      <c r="E424" s="273">
        <v>0</v>
      </c>
      <c r="F424" s="407"/>
      <c r="G424" s="454"/>
    </row>
    <row r="425" spans="1:7" ht="51.75" customHeight="1">
      <c r="A425" s="622" t="s">
        <v>342</v>
      </c>
      <c r="B425" s="378"/>
      <c r="C425" s="25">
        <f>SUM(C428)</f>
        <v>0.41</v>
      </c>
      <c r="D425" s="25">
        <f>SUM(D428)</f>
        <v>0.289</v>
      </c>
      <c r="E425" s="230">
        <f>SUM(D425/C425)*100</f>
        <v>70.48780487804878</v>
      </c>
      <c r="F425" s="400" t="s">
        <v>386</v>
      </c>
      <c r="G425" s="568" t="s">
        <v>338</v>
      </c>
    </row>
    <row r="426" spans="1:7" ht="3.75" customHeight="1" hidden="1">
      <c r="A426" s="265"/>
      <c r="B426" s="21" t="s">
        <v>290</v>
      </c>
      <c r="C426" s="25"/>
      <c r="D426" s="25"/>
      <c r="E426" s="25"/>
      <c r="F426" s="400"/>
      <c r="G426" s="568"/>
    </row>
    <row r="427" spans="1:7" ht="16.5" customHeight="1">
      <c r="A427" s="265"/>
      <c r="B427" s="21" t="s">
        <v>290</v>
      </c>
      <c r="C427" s="385"/>
      <c r="D427" s="385"/>
      <c r="E427" s="385"/>
      <c r="F427" s="400"/>
      <c r="G427" s="568"/>
    </row>
    <row r="428" spans="1:7" ht="105" customHeight="1">
      <c r="A428" s="265"/>
      <c r="B428" s="166" t="s">
        <v>387</v>
      </c>
      <c r="C428" s="18">
        <v>0.41</v>
      </c>
      <c r="D428" s="18">
        <v>0.289</v>
      </c>
      <c r="E428" s="273">
        <f>SUM(D428/C428)*100</f>
        <v>70.48780487804878</v>
      </c>
      <c r="F428" s="400"/>
      <c r="G428" s="568"/>
    </row>
    <row r="429" spans="1:7" ht="30.75" customHeight="1">
      <c r="A429" s="620" t="s">
        <v>316</v>
      </c>
      <c r="B429" s="621"/>
      <c r="C429" s="331">
        <f>SUM(C431+C432)</f>
        <v>0.102</v>
      </c>
      <c r="D429" s="331">
        <f>SUM(D431+D432)</f>
        <v>0.149</v>
      </c>
      <c r="E429" s="297">
        <f>SUM(D429/C429)*100</f>
        <v>146.07843137254903</v>
      </c>
      <c r="F429" s="481" t="s">
        <v>386</v>
      </c>
      <c r="G429" s="454" t="s">
        <v>54</v>
      </c>
    </row>
    <row r="430" spans="1:7" ht="14.25" customHeight="1">
      <c r="A430" s="156"/>
      <c r="B430" s="21" t="s">
        <v>290</v>
      </c>
      <c r="C430" s="385"/>
      <c r="D430" s="385"/>
      <c r="E430" s="385"/>
      <c r="F430" s="400"/>
      <c r="G430" s="403"/>
    </row>
    <row r="431" spans="1:7" ht="22.5" customHeight="1">
      <c r="A431" s="156"/>
      <c r="B431" s="17" t="s">
        <v>362</v>
      </c>
      <c r="C431" s="292">
        <v>0</v>
      </c>
      <c r="D431" s="292">
        <v>0</v>
      </c>
      <c r="E431" s="292">
        <v>0</v>
      </c>
      <c r="F431" s="400"/>
      <c r="G431" s="403"/>
    </row>
    <row r="432" spans="1:7" ht="65.25" customHeight="1">
      <c r="A432" s="156"/>
      <c r="B432" s="166" t="s">
        <v>387</v>
      </c>
      <c r="C432" s="18">
        <v>0.102</v>
      </c>
      <c r="D432" s="18">
        <v>0.149</v>
      </c>
      <c r="E432" s="273">
        <f>SUM(D432/C432)*100</f>
        <v>146.07843137254903</v>
      </c>
      <c r="F432" s="400"/>
      <c r="G432" s="403"/>
    </row>
    <row r="433" spans="1:7" ht="57.75" customHeight="1">
      <c r="A433" s="377" t="s">
        <v>318</v>
      </c>
      <c r="B433" s="378"/>
      <c r="C433" s="35">
        <f>SUM(C435)</f>
        <v>0</v>
      </c>
      <c r="D433" s="25">
        <f>SUM(D435)</f>
        <v>0.063</v>
      </c>
      <c r="E433" s="297">
        <v>0</v>
      </c>
      <c r="F433" s="400" t="s">
        <v>386</v>
      </c>
      <c r="G433" s="403" t="s">
        <v>55</v>
      </c>
    </row>
    <row r="434" spans="1:7" ht="81.75" customHeight="1">
      <c r="A434" s="156"/>
      <c r="B434" s="21" t="s">
        <v>290</v>
      </c>
      <c r="C434" s="385"/>
      <c r="D434" s="385"/>
      <c r="E434" s="385"/>
      <c r="F434" s="400"/>
      <c r="G434" s="403"/>
    </row>
    <row r="435" spans="1:7" ht="28.5" customHeight="1">
      <c r="A435" s="156"/>
      <c r="B435" s="166" t="s">
        <v>387</v>
      </c>
      <c r="C435" s="292">
        <v>0</v>
      </c>
      <c r="D435" s="18">
        <v>0.063</v>
      </c>
      <c r="E435" s="273">
        <v>0</v>
      </c>
      <c r="F435" s="400"/>
      <c r="G435" s="403"/>
    </row>
    <row r="436" spans="1:7" ht="29.25" customHeight="1">
      <c r="A436" s="494" t="s">
        <v>313</v>
      </c>
      <c r="B436" s="495"/>
      <c r="C436" s="35">
        <f>SUM(C438)</f>
        <v>0</v>
      </c>
      <c r="D436" s="35">
        <f>SUM(D438)</f>
        <v>0</v>
      </c>
      <c r="E436" s="35">
        <f>SUM(E438)</f>
        <v>0</v>
      </c>
      <c r="F436" s="400" t="s">
        <v>386</v>
      </c>
      <c r="G436" s="403" t="s">
        <v>140</v>
      </c>
    </row>
    <row r="437" spans="1:7" ht="14.25" customHeight="1">
      <c r="A437" s="156"/>
      <c r="B437" s="21" t="s">
        <v>290</v>
      </c>
      <c r="C437" s="384"/>
      <c r="D437" s="384"/>
      <c r="E437" s="384"/>
      <c r="F437" s="400"/>
      <c r="G437" s="403"/>
    </row>
    <row r="438" spans="1:7" ht="28.5" customHeight="1" thickBot="1">
      <c r="A438" s="160"/>
      <c r="B438" s="168" t="s">
        <v>387</v>
      </c>
      <c r="C438" s="262">
        <v>0</v>
      </c>
      <c r="D438" s="262">
        <v>0</v>
      </c>
      <c r="E438" s="262">
        <v>0</v>
      </c>
      <c r="F438" s="401"/>
      <c r="G438" s="404"/>
    </row>
    <row r="439" spans="1:7" ht="60.75" customHeight="1">
      <c r="A439" s="375" t="s">
        <v>230</v>
      </c>
      <c r="B439" s="376"/>
      <c r="C439" s="135">
        <f>SUM(C441)</f>
        <v>0</v>
      </c>
      <c r="D439" s="136">
        <f>SUM(D441)</f>
        <v>0</v>
      </c>
      <c r="E439" s="135">
        <f>SUM(E441)</f>
        <v>0</v>
      </c>
      <c r="F439" s="407" t="s">
        <v>386</v>
      </c>
      <c r="G439" s="416" t="s">
        <v>58</v>
      </c>
    </row>
    <row r="440" spans="1:7" ht="16.5" customHeight="1">
      <c r="A440" s="84"/>
      <c r="B440" s="21" t="s">
        <v>290</v>
      </c>
      <c r="C440" s="381"/>
      <c r="D440" s="382"/>
      <c r="E440" s="383"/>
      <c r="F440" s="407"/>
      <c r="G440" s="416"/>
    </row>
    <row r="441" spans="1:7" ht="17.25" customHeight="1" thickBot="1">
      <c r="A441" s="85"/>
      <c r="B441" s="54" t="s">
        <v>388</v>
      </c>
      <c r="C441" s="262">
        <v>0</v>
      </c>
      <c r="D441" s="60">
        <v>0</v>
      </c>
      <c r="E441" s="262">
        <v>0</v>
      </c>
      <c r="F441" s="408"/>
      <c r="G441" s="417"/>
    </row>
    <row r="442" spans="1:7" ht="48.75" customHeight="1">
      <c r="A442" s="375" t="s">
        <v>231</v>
      </c>
      <c r="B442" s="376"/>
      <c r="C442" s="47">
        <f>SUM(C444)</f>
        <v>0.18</v>
      </c>
      <c r="D442" s="47">
        <f>SUM(D444)</f>
        <v>0.18</v>
      </c>
      <c r="E442" s="268">
        <f>SUM(D442/C442)*100</f>
        <v>100</v>
      </c>
      <c r="F442" s="406" t="s">
        <v>386</v>
      </c>
      <c r="G442" s="416" t="s">
        <v>57</v>
      </c>
    </row>
    <row r="443" spans="1:7" ht="13.5" customHeight="1">
      <c r="A443" s="84"/>
      <c r="B443" s="21" t="s">
        <v>290</v>
      </c>
      <c r="C443" s="381"/>
      <c r="D443" s="382"/>
      <c r="E443" s="383"/>
      <c r="F443" s="407"/>
      <c r="G443" s="416"/>
    </row>
    <row r="444" spans="1:7" ht="30.75" customHeight="1" thickBot="1">
      <c r="A444" s="85"/>
      <c r="B444" s="54" t="s">
        <v>388</v>
      </c>
      <c r="C444" s="60">
        <v>0.18</v>
      </c>
      <c r="D444" s="60">
        <v>0.18</v>
      </c>
      <c r="E444" s="270">
        <f>SUM(D444/C444)*100</f>
        <v>100</v>
      </c>
      <c r="F444" s="408"/>
      <c r="G444" s="417"/>
    </row>
    <row r="445" spans="1:7" ht="63.75" customHeight="1">
      <c r="A445" s="492" t="s">
        <v>232</v>
      </c>
      <c r="B445" s="493"/>
      <c r="C445" s="47">
        <f>SUM(C447)</f>
        <v>0.401</v>
      </c>
      <c r="D445" s="47">
        <f>SUM(D447)</f>
        <v>0.401</v>
      </c>
      <c r="E445" s="268">
        <f>SUM(D445/C445)*100</f>
        <v>100</v>
      </c>
      <c r="F445" s="406" t="s">
        <v>386</v>
      </c>
      <c r="G445" s="416" t="s">
        <v>59</v>
      </c>
    </row>
    <row r="446" spans="1:7" ht="18.75" customHeight="1">
      <c r="A446" s="84"/>
      <c r="B446" s="21" t="s">
        <v>290</v>
      </c>
      <c r="C446" s="381"/>
      <c r="D446" s="382"/>
      <c r="E446" s="383"/>
      <c r="F446" s="407"/>
      <c r="G446" s="416"/>
    </row>
    <row r="447" spans="1:7" ht="108.75" customHeight="1" thickBot="1">
      <c r="A447" s="84"/>
      <c r="B447" s="261" t="s">
        <v>388</v>
      </c>
      <c r="C447" s="317">
        <v>0.401</v>
      </c>
      <c r="D447" s="60">
        <v>0.401</v>
      </c>
      <c r="E447" s="270">
        <f>SUM(D447/C447)*100</f>
        <v>100</v>
      </c>
      <c r="F447" s="407"/>
      <c r="G447" s="417"/>
    </row>
    <row r="448" spans="1:7" ht="70.5" customHeight="1">
      <c r="A448" s="418" t="s">
        <v>233</v>
      </c>
      <c r="B448" s="423"/>
      <c r="C448" s="59">
        <f>SUM(C450)</f>
        <v>1.678</v>
      </c>
      <c r="D448" s="59">
        <f>SUM(D450)</f>
        <v>7.220000000000001</v>
      </c>
      <c r="E448" s="268">
        <f>SUM(D448/C448)*100</f>
        <v>430.274135876043</v>
      </c>
      <c r="F448" s="399" t="s">
        <v>386</v>
      </c>
      <c r="G448" s="557"/>
    </row>
    <row r="449" spans="1:7" ht="14.25" customHeight="1">
      <c r="A449" s="146"/>
      <c r="B449" s="21" t="s">
        <v>290</v>
      </c>
      <c r="C449" s="515"/>
      <c r="D449" s="515"/>
      <c r="E449" s="515"/>
      <c r="F449" s="400"/>
      <c r="G449" s="558"/>
    </row>
    <row r="450" spans="1:7" ht="32.25" customHeight="1">
      <c r="A450" s="156"/>
      <c r="B450" s="166" t="s">
        <v>387</v>
      </c>
      <c r="C450" s="18">
        <f>SUM(C453+C456+C459)</f>
        <v>1.678</v>
      </c>
      <c r="D450" s="18">
        <f>SUM(D453+D456+D459)</f>
        <v>7.220000000000001</v>
      </c>
      <c r="E450" s="273">
        <f>SUM(D450/C450)*100</f>
        <v>430.274135876043</v>
      </c>
      <c r="F450" s="400"/>
      <c r="G450" s="558"/>
    </row>
    <row r="451" spans="1:7" ht="84.75" customHeight="1">
      <c r="A451" s="377" t="s">
        <v>317</v>
      </c>
      <c r="B451" s="378"/>
      <c r="C451" s="96">
        <f>SUM(C453)</f>
        <v>0</v>
      </c>
      <c r="D451" s="96">
        <f>SUM(D453)</f>
        <v>0</v>
      </c>
      <c r="E451" s="321">
        <v>0</v>
      </c>
      <c r="F451" s="400" t="s">
        <v>386</v>
      </c>
      <c r="G451" s="403" t="s">
        <v>140</v>
      </c>
    </row>
    <row r="452" spans="1:7" ht="14.25" customHeight="1">
      <c r="A452" s="156"/>
      <c r="B452" s="21" t="s">
        <v>290</v>
      </c>
      <c r="C452" s="384"/>
      <c r="D452" s="384"/>
      <c r="E452" s="384"/>
      <c r="F452" s="400"/>
      <c r="G452" s="403"/>
    </row>
    <row r="453" spans="1:7" ht="47.25" customHeight="1" thickBot="1">
      <c r="A453" s="160"/>
      <c r="B453" s="110" t="s">
        <v>387</v>
      </c>
      <c r="C453" s="50">
        <v>0</v>
      </c>
      <c r="D453" s="50">
        <v>0</v>
      </c>
      <c r="E453" s="50">
        <v>0</v>
      </c>
      <c r="F453" s="401"/>
      <c r="G453" s="404"/>
    </row>
    <row r="454" spans="1:7" ht="32.25" customHeight="1">
      <c r="A454" s="626" t="s">
        <v>315</v>
      </c>
      <c r="B454" s="627"/>
      <c r="C454" s="122">
        <f>SUM(C456)</f>
        <v>0</v>
      </c>
      <c r="D454" s="122">
        <f>SUM(D456)</f>
        <v>1.983</v>
      </c>
      <c r="E454" s="320">
        <v>0</v>
      </c>
      <c r="F454" s="399" t="s">
        <v>386</v>
      </c>
      <c r="G454" s="424" t="s">
        <v>295</v>
      </c>
    </row>
    <row r="455" spans="1:7" ht="14.25" customHeight="1">
      <c r="A455" s="156"/>
      <c r="B455" s="21" t="s">
        <v>290</v>
      </c>
      <c r="C455" s="384"/>
      <c r="D455" s="384"/>
      <c r="E455" s="384"/>
      <c r="F455" s="400"/>
      <c r="G455" s="403"/>
    </row>
    <row r="456" spans="1:7" ht="196.5" customHeight="1">
      <c r="A456" s="156"/>
      <c r="B456" s="166" t="s">
        <v>387</v>
      </c>
      <c r="C456" s="19">
        <v>0</v>
      </c>
      <c r="D456" s="19">
        <v>1.983</v>
      </c>
      <c r="E456" s="273">
        <v>0</v>
      </c>
      <c r="F456" s="400"/>
      <c r="G456" s="403"/>
    </row>
    <row r="457" spans="1:7" ht="48" customHeight="1">
      <c r="A457" s="494" t="s">
        <v>314</v>
      </c>
      <c r="B457" s="495"/>
      <c r="C457" s="22">
        <f>SUM(C459)</f>
        <v>1.678</v>
      </c>
      <c r="D457" s="22">
        <f>SUM(D459)</f>
        <v>5.237</v>
      </c>
      <c r="E457" s="297">
        <f>SUM(D457/C457)*100</f>
        <v>312.0977353992849</v>
      </c>
      <c r="F457" s="400" t="s">
        <v>386</v>
      </c>
      <c r="G457" s="403" t="s">
        <v>296</v>
      </c>
    </row>
    <row r="458" spans="1:7" ht="15.75" customHeight="1">
      <c r="A458" s="156"/>
      <c r="B458" s="21" t="s">
        <v>290</v>
      </c>
      <c r="C458" s="384"/>
      <c r="D458" s="384"/>
      <c r="E458" s="384"/>
      <c r="F458" s="400"/>
      <c r="G458" s="403"/>
    </row>
    <row r="459" spans="1:7" ht="132" customHeight="1" thickBot="1">
      <c r="A459" s="160"/>
      <c r="B459" s="54" t="s">
        <v>387</v>
      </c>
      <c r="C459" s="55">
        <v>1.678</v>
      </c>
      <c r="D459" s="55">
        <v>5.237</v>
      </c>
      <c r="E459" s="270">
        <f>SUM(D459/C459)*100</f>
        <v>312.0977353992849</v>
      </c>
      <c r="F459" s="401"/>
      <c r="G459" s="404"/>
    </row>
    <row r="460" spans="1:7" ht="61.5" customHeight="1">
      <c r="A460" s="437" t="s">
        <v>234</v>
      </c>
      <c r="B460" s="438"/>
      <c r="C460" s="134">
        <f>SUM(C462)</f>
        <v>0.423</v>
      </c>
      <c r="D460" s="134">
        <f>SUM(D462)</f>
        <v>0.65</v>
      </c>
      <c r="E460" s="268">
        <f>SUM(D460/C460)*100</f>
        <v>153.6643026004728</v>
      </c>
      <c r="F460" s="407" t="s">
        <v>386</v>
      </c>
      <c r="G460" s="416" t="s">
        <v>297</v>
      </c>
    </row>
    <row r="461" spans="1:7" ht="16.5" customHeight="1">
      <c r="A461" s="105"/>
      <c r="B461" s="21" t="s">
        <v>290</v>
      </c>
      <c r="C461" s="389"/>
      <c r="D461" s="413"/>
      <c r="E461" s="390"/>
      <c r="F461" s="407"/>
      <c r="G461" s="416"/>
    </row>
    <row r="462" spans="1:7" ht="17.25" customHeight="1" thickBot="1">
      <c r="A462" s="106"/>
      <c r="B462" s="71" t="s">
        <v>387</v>
      </c>
      <c r="C462" s="41">
        <v>0.423</v>
      </c>
      <c r="D462" s="41">
        <v>0.65</v>
      </c>
      <c r="E462" s="270">
        <f>SUM(D462/C462)*100</f>
        <v>153.6643026004728</v>
      </c>
      <c r="F462" s="408"/>
      <c r="G462" s="417"/>
    </row>
    <row r="463" spans="1:7" ht="96" customHeight="1">
      <c r="A463" s="492" t="s">
        <v>235</v>
      </c>
      <c r="B463" s="493"/>
      <c r="C463" s="93">
        <f>SUM(C465)</f>
        <v>1.08</v>
      </c>
      <c r="D463" s="93">
        <f>SUM(D465)</f>
        <v>2.12</v>
      </c>
      <c r="E463" s="268">
        <f>SUM(D463/C463)*100</f>
        <v>196.2962962962963</v>
      </c>
      <c r="F463" s="406" t="s">
        <v>386</v>
      </c>
      <c r="G463" s="415" t="s">
        <v>298</v>
      </c>
    </row>
    <row r="464" spans="1:7" ht="15.75" customHeight="1">
      <c r="A464" s="105"/>
      <c r="B464" s="21" t="s">
        <v>290</v>
      </c>
      <c r="C464" s="389"/>
      <c r="D464" s="413"/>
      <c r="E464" s="390"/>
      <c r="F464" s="407"/>
      <c r="G464" s="416"/>
    </row>
    <row r="465" spans="1:7" ht="47.25" customHeight="1" thickBot="1">
      <c r="A465" s="106"/>
      <c r="B465" s="247" t="s">
        <v>387</v>
      </c>
      <c r="C465" s="346">
        <v>1.08</v>
      </c>
      <c r="D465" s="346">
        <v>2.12</v>
      </c>
      <c r="E465" s="270">
        <f>SUM(D465/C465)*100</f>
        <v>196.2962962962963</v>
      </c>
      <c r="F465" s="408"/>
      <c r="G465" s="417"/>
    </row>
    <row r="466" spans="1:7" ht="124.5" customHeight="1">
      <c r="A466" s="492" t="s">
        <v>236</v>
      </c>
      <c r="B466" s="493"/>
      <c r="C466" s="47">
        <f>SUM(C468+C469)</f>
        <v>0.632</v>
      </c>
      <c r="D466" s="47">
        <f>SUM(D468+D469)</f>
        <v>0.954</v>
      </c>
      <c r="E466" s="233">
        <f>SUM(D466/C466)*100</f>
        <v>150.94936708860757</v>
      </c>
      <c r="F466" s="406" t="s">
        <v>386</v>
      </c>
      <c r="G466" s="631" t="s">
        <v>299</v>
      </c>
    </row>
    <row r="467" spans="1:7" ht="14.25" customHeight="1">
      <c r="A467" s="84"/>
      <c r="B467" s="21" t="s">
        <v>290</v>
      </c>
      <c r="C467" s="389"/>
      <c r="D467" s="413"/>
      <c r="E467" s="479"/>
      <c r="F467" s="407"/>
      <c r="G467" s="416"/>
    </row>
    <row r="468" spans="1:7" ht="20.25" customHeight="1">
      <c r="A468" s="84"/>
      <c r="B468" s="21" t="s">
        <v>387</v>
      </c>
      <c r="C468" s="25">
        <v>0.14</v>
      </c>
      <c r="D468" s="25">
        <v>0.082</v>
      </c>
      <c r="E468" s="273">
        <f>SUM(D468/C468)*100</f>
        <v>58.57142857142856</v>
      </c>
      <c r="F468" s="407"/>
      <c r="G468" s="416"/>
    </row>
    <row r="469" spans="1:7" ht="53.25" customHeight="1" thickBot="1">
      <c r="A469" s="85"/>
      <c r="B469" s="54" t="s">
        <v>388</v>
      </c>
      <c r="C469" s="55">
        <v>0.492</v>
      </c>
      <c r="D469" s="55">
        <v>0.872</v>
      </c>
      <c r="E469" s="248">
        <f>SUM(D469/C469)*100</f>
        <v>177.2357723577236</v>
      </c>
      <c r="F469" s="408"/>
      <c r="G469" s="417"/>
    </row>
    <row r="470" spans="1:7" ht="18" customHeight="1" thickBot="1">
      <c r="A470" s="623" t="s">
        <v>34</v>
      </c>
      <c r="B470" s="624"/>
      <c r="C470" s="624"/>
      <c r="D470" s="624"/>
      <c r="E470" s="624"/>
      <c r="F470" s="624"/>
      <c r="G470" s="625"/>
    </row>
    <row r="471" spans="1:7" ht="50.25" customHeight="1">
      <c r="A471" s="418" t="s">
        <v>237</v>
      </c>
      <c r="B471" s="423"/>
      <c r="C471" s="59"/>
      <c r="D471" s="75"/>
      <c r="E471" s="75"/>
      <c r="F471" s="399" t="s">
        <v>308</v>
      </c>
      <c r="G471" s="424" t="s">
        <v>58</v>
      </c>
    </row>
    <row r="472" spans="1:7" ht="14.25" customHeight="1">
      <c r="A472" s="156"/>
      <c r="B472" s="21" t="s">
        <v>290</v>
      </c>
      <c r="C472" s="385"/>
      <c r="D472" s="385"/>
      <c r="E472" s="385"/>
      <c r="F472" s="400"/>
      <c r="G472" s="403"/>
    </row>
    <row r="473" spans="1:7" ht="36" customHeight="1" thickBot="1">
      <c r="A473" s="160"/>
      <c r="B473" s="49" t="s">
        <v>387</v>
      </c>
      <c r="C473" s="64"/>
      <c r="D473" s="77"/>
      <c r="E473" s="77"/>
      <c r="F473" s="401"/>
      <c r="G473" s="404"/>
    </row>
    <row r="474" spans="1:7" ht="51.75" customHeight="1">
      <c r="A474" s="418" t="s">
        <v>238</v>
      </c>
      <c r="B474" s="423"/>
      <c r="C474" s="47">
        <f>SUM(C476)</f>
        <v>0.1</v>
      </c>
      <c r="D474" s="47">
        <f>SUM(D476)</f>
        <v>0</v>
      </c>
      <c r="E474" s="233">
        <f>SUM(D474/C474)*100</f>
        <v>0</v>
      </c>
      <c r="F474" s="399" t="s">
        <v>308</v>
      </c>
      <c r="G474" s="424" t="s">
        <v>73</v>
      </c>
    </row>
    <row r="475" spans="1:7" ht="21.75" customHeight="1">
      <c r="A475" s="156"/>
      <c r="B475" s="21" t="s">
        <v>290</v>
      </c>
      <c r="C475" s="385"/>
      <c r="D475" s="385"/>
      <c r="E475" s="385"/>
      <c r="F475" s="400"/>
      <c r="G475" s="403"/>
    </row>
    <row r="476" spans="1:7" ht="178.5" customHeight="1" thickBot="1">
      <c r="A476" s="160"/>
      <c r="B476" s="54" t="s">
        <v>387</v>
      </c>
      <c r="C476" s="60">
        <v>0.1</v>
      </c>
      <c r="D476" s="60">
        <v>0</v>
      </c>
      <c r="E476" s="248">
        <f>SUM(D476/C476)*100</f>
        <v>0</v>
      </c>
      <c r="F476" s="401"/>
      <c r="G476" s="404"/>
    </row>
    <row r="477" spans="1:7" ht="113.25" customHeight="1">
      <c r="A477" s="375" t="s">
        <v>239</v>
      </c>
      <c r="B477" s="376"/>
      <c r="C477" s="93">
        <f>SUM(C479+C480+C481)</f>
        <v>4.715999999999999</v>
      </c>
      <c r="D477" s="93">
        <f>SUM(D479+D480+D481)</f>
        <v>1.098</v>
      </c>
      <c r="E477" s="233">
        <f>SUM(D477/C477)*100</f>
        <v>23.282442748091608</v>
      </c>
      <c r="F477" s="406" t="s">
        <v>311</v>
      </c>
      <c r="G477" s="575" t="s">
        <v>339</v>
      </c>
    </row>
    <row r="478" spans="1:7" ht="14.25" customHeight="1">
      <c r="A478" s="84"/>
      <c r="B478" s="21" t="s">
        <v>290</v>
      </c>
      <c r="C478" s="389"/>
      <c r="D478" s="413"/>
      <c r="E478" s="390"/>
      <c r="F478" s="407"/>
      <c r="G478" s="391"/>
    </row>
    <row r="479" spans="1:7" ht="31.5" customHeight="1">
      <c r="A479" s="84"/>
      <c r="B479" s="21" t="s">
        <v>385</v>
      </c>
      <c r="C479" s="35">
        <v>0</v>
      </c>
      <c r="D479" s="35">
        <v>0</v>
      </c>
      <c r="E479" s="22">
        <v>0</v>
      </c>
      <c r="F479" s="407"/>
      <c r="G479" s="391"/>
    </row>
    <row r="480" spans="1:7" ht="65.25" customHeight="1">
      <c r="A480" s="84"/>
      <c r="B480" s="17" t="s">
        <v>387</v>
      </c>
      <c r="C480" s="18">
        <v>4.616</v>
      </c>
      <c r="D480" s="18">
        <v>0.998</v>
      </c>
      <c r="E480" s="273">
        <f>SUM(D480/C480)*100</f>
        <v>21.620450606585788</v>
      </c>
      <c r="F480" s="407"/>
      <c r="G480" s="391"/>
    </row>
    <row r="481" spans="1:7" ht="242.25" customHeight="1" thickBot="1">
      <c r="A481" s="85"/>
      <c r="B481" s="54" t="s">
        <v>388</v>
      </c>
      <c r="C481" s="60">
        <v>0.1</v>
      </c>
      <c r="D481" s="60">
        <v>0.1</v>
      </c>
      <c r="E481" s="248">
        <f>SUM(D481/C481)*100</f>
        <v>100</v>
      </c>
      <c r="F481" s="408"/>
      <c r="G481" s="392"/>
    </row>
    <row r="482" spans="1:7" ht="78.75" customHeight="1">
      <c r="A482" s="492" t="s">
        <v>240</v>
      </c>
      <c r="B482" s="493"/>
      <c r="C482" s="93">
        <f>SUM(C484)</f>
        <v>0.05</v>
      </c>
      <c r="D482" s="93">
        <f>SUM(D484)</f>
        <v>0</v>
      </c>
      <c r="E482" s="322">
        <v>0</v>
      </c>
      <c r="F482" s="406" t="s">
        <v>49</v>
      </c>
      <c r="G482" s="415" t="s">
        <v>73</v>
      </c>
    </row>
    <row r="483" spans="1:7" ht="14.25" customHeight="1">
      <c r="A483" s="84"/>
      <c r="B483" s="21" t="s">
        <v>290</v>
      </c>
      <c r="C483" s="389"/>
      <c r="D483" s="413"/>
      <c r="E483" s="390"/>
      <c r="F483" s="407"/>
      <c r="G483" s="416"/>
    </row>
    <row r="484" spans="1:7" ht="16.5" customHeight="1" thickBot="1">
      <c r="A484" s="85"/>
      <c r="B484" s="49" t="s">
        <v>387</v>
      </c>
      <c r="C484" s="64">
        <v>0.05</v>
      </c>
      <c r="D484" s="64">
        <v>0</v>
      </c>
      <c r="E484" s="232">
        <v>0</v>
      </c>
      <c r="F484" s="408"/>
      <c r="G484" s="417"/>
    </row>
    <row r="485" spans="1:7" ht="16.5" customHeight="1" thickBot="1">
      <c r="A485" s="456" t="s">
        <v>32</v>
      </c>
      <c r="B485" s="457"/>
      <c r="C485" s="457"/>
      <c r="D485" s="457"/>
      <c r="E485" s="457"/>
      <c r="F485" s="457"/>
      <c r="G485" s="458"/>
    </row>
    <row r="486" spans="1:7" ht="33" customHeight="1">
      <c r="A486" s="375" t="s">
        <v>241</v>
      </c>
      <c r="B486" s="376"/>
      <c r="C486" s="78"/>
      <c r="D486" s="75"/>
      <c r="E486" s="47"/>
      <c r="F486" s="406" t="s">
        <v>372</v>
      </c>
      <c r="G486" s="415"/>
    </row>
    <row r="487" spans="1:7" ht="15" customHeight="1">
      <c r="A487" s="227"/>
      <c r="B487" s="21" t="s">
        <v>290</v>
      </c>
      <c r="C487" s="389"/>
      <c r="D487" s="413"/>
      <c r="E487" s="390"/>
      <c r="F487" s="407"/>
      <c r="G487" s="416"/>
    </row>
    <row r="488" spans="1:7" ht="31.5" customHeight="1">
      <c r="A488" s="53"/>
      <c r="B488" s="17" t="s">
        <v>387</v>
      </c>
      <c r="C488" s="25"/>
      <c r="D488" s="35"/>
      <c r="E488" s="25"/>
      <c r="F488" s="407"/>
      <c r="G488" s="416"/>
    </row>
    <row r="489" spans="1:7" ht="32.25" customHeight="1" thickBot="1">
      <c r="A489" s="57"/>
      <c r="B489" s="54" t="s">
        <v>388</v>
      </c>
      <c r="C489" s="50"/>
      <c r="D489" s="77"/>
      <c r="E489" s="64"/>
      <c r="F489" s="408"/>
      <c r="G489" s="417"/>
    </row>
    <row r="490" spans="1:7" ht="48" customHeight="1">
      <c r="A490" s="375" t="s">
        <v>242</v>
      </c>
      <c r="B490" s="376"/>
      <c r="C490" s="93"/>
      <c r="D490" s="75"/>
      <c r="E490" s="47"/>
      <c r="F490" s="406" t="s">
        <v>350</v>
      </c>
      <c r="G490" s="415"/>
    </row>
    <row r="491" spans="1:7" ht="12" customHeight="1">
      <c r="A491" s="53"/>
      <c r="B491" s="21" t="s">
        <v>290</v>
      </c>
      <c r="C491" s="381"/>
      <c r="D491" s="382"/>
      <c r="E491" s="383"/>
      <c r="F491" s="407"/>
      <c r="G491" s="416"/>
    </row>
    <row r="492" spans="1:7" ht="30" customHeight="1">
      <c r="A492" s="53"/>
      <c r="B492" s="17" t="s">
        <v>387</v>
      </c>
      <c r="C492" s="25"/>
      <c r="D492" s="35"/>
      <c r="E492" s="25"/>
      <c r="F492" s="407"/>
      <c r="G492" s="416"/>
    </row>
    <row r="493" spans="1:7" ht="29.25" customHeight="1" thickBot="1">
      <c r="A493" s="57"/>
      <c r="B493" s="54" t="s">
        <v>388</v>
      </c>
      <c r="C493" s="64"/>
      <c r="D493" s="77"/>
      <c r="E493" s="64"/>
      <c r="F493" s="408"/>
      <c r="G493" s="417"/>
    </row>
    <row r="494" spans="1:7" ht="30.75" customHeight="1">
      <c r="A494" s="375" t="s">
        <v>243</v>
      </c>
      <c r="B494" s="376"/>
      <c r="C494" s="93"/>
      <c r="D494" s="75"/>
      <c r="E494" s="47"/>
      <c r="F494" s="406" t="s">
        <v>372</v>
      </c>
      <c r="G494" s="415"/>
    </row>
    <row r="495" spans="1:7" ht="17.25" customHeight="1">
      <c r="A495" s="117"/>
      <c r="B495" s="21" t="s">
        <v>290</v>
      </c>
      <c r="C495" s="607"/>
      <c r="D495" s="608"/>
      <c r="E495" s="609"/>
      <c r="F495" s="407"/>
      <c r="G495" s="416"/>
    </row>
    <row r="496" spans="1:7" ht="39" customHeight="1">
      <c r="A496" s="117"/>
      <c r="B496" s="21" t="s">
        <v>387</v>
      </c>
      <c r="C496" s="25"/>
      <c r="D496" s="35"/>
      <c r="E496" s="25"/>
      <c r="F496" s="407"/>
      <c r="G496" s="416"/>
    </row>
    <row r="497" spans="1:7" ht="27" customHeight="1" thickBot="1">
      <c r="A497" s="132"/>
      <c r="B497" s="49" t="s">
        <v>388</v>
      </c>
      <c r="C497" s="64"/>
      <c r="D497" s="77"/>
      <c r="E497" s="64"/>
      <c r="F497" s="408"/>
      <c r="G497" s="417"/>
    </row>
    <row r="498" spans="1:7" ht="68.25" customHeight="1">
      <c r="A498" s="375" t="s">
        <v>244</v>
      </c>
      <c r="B498" s="376"/>
      <c r="C498" s="93"/>
      <c r="D498" s="75"/>
      <c r="E498" s="47"/>
      <c r="F498" s="406" t="s">
        <v>372</v>
      </c>
      <c r="G498" s="415" t="s">
        <v>141</v>
      </c>
    </row>
    <row r="499" spans="1:7" ht="19.5" customHeight="1">
      <c r="A499" s="117"/>
      <c r="B499" s="21" t="s">
        <v>290</v>
      </c>
      <c r="C499" s="607"/>
      <c r="D499" s="608"/>
      <c r="E499" s="609"/>
      <c r="F499" s="407"/>
      <c r="G499" s="416"/>
    </row>
    <row r="500" spans="1:7" ht="22.5" customHeight="1" thickBot="1">
      <c r="A500" s="117"/>
      <c r="B500" s="261" t="s">
        <v>388</v>
      </c>
      <c r="C500" s="13"/>
      <c r="D500" s="324"/>
      <c r="E500" s="13"/>
      <c r="F500" s="407"/>
      <c r="G500" s="416"/>
    </row>
    <row r="501" spans="1:7" ht="96" customHeight="1">
      <c r="A501" s="379" t="s">
        <v>245</v>
      </c>
      <c r="B501" s="368"/>
      <c r="C501" s="47">
        <f>SUM(C503+C504)</f>
        <v>11.112</v>
      </c>
      <c r="D501" s="47">
        <f>SUM(D503+D504)</f>
        <v>15</v>
      </c>
      <c r="E501" s="233">
        <f>SUM(D501/C501)*100</f>
        <v>134.9892008639309</v>
      </c>
      <c r="F501" s="406" t="s">
        <v>373</v>
      </c>
      <c r="G501" s="424" t="s">
        <v>302</v>
      </c>
    </row>
    <row r="502" spans="1:7" ht="12.75" customHeight="1">
      <c r="A502" s="602"/>
      <c r="B502" s="113" t="s">
        <v>290</v>
      </c>
      <c r="C502" s="385"/>
      <c r="D502" s="385"/>
      <c r="E502" s="385"/>
      <c r="F502" s="407"/>
      <c r="G502" s="403"/>
    </row>
    <row r="503" spans="1:7" ht="22.5" customHeight="1">
      <c r="A503" s="602"/>
      <c r="B503" s="323" t="s">
        <v>394</v>
      </c>
      <c r="C503" s="283">
        <v>0</v>
      </c>
      <c r="D503" s="282">
        <f>SUM(D513)</f>
        <v>7.5</v>
      </c>
      <c r="E503" s="282">
        <v>0</v>
      </c>
      <c r="F503" s="407"/>
      <c r="G503" s="403"/>
    </row>
    <row r="504" spans="1:7" ht="24.75" customHeight="1">
      <c r="A504" s="602"/>
      <c r="B504" s="17" t="s">
        <v>388</v>
      </c>
      <c r="C504" s="18">
        <f>SUM(C506+C505+C508+C507+C509+C510+C511)</f>
        <v>11.112</v>
      </c>
      <c r="D504" s="18">
        <f>SUM(D514)</f>
        <v>7.5</v>
      </c>
      <c r="E504" s="273">
        <f>SUM(D504/C504)*100</f>
        <v>67.49460043196545</v>
      </c>
      <c r="F504" s="407"/>
      <c r="G504" s="403"/>
    </row>
    <row r="505" spans="1:7" ht="31.5" customHeight="1">
      <c r="A505" s="567" t="s">
        <v>396</v>
      </c>
      <c r="B505" s="568"/>
      <c r="C505" s="18"/>
      <c r="D505" s="18"/>
      <c r="E505" s="18"/>
      <c r="F505" s="407"/>
      <c r="G505" s="114"/>
    </row>
    <row r="506" spans="1:7" ht="33.75" customHeight="1">
      <c r="A506" s="567" t="s">
        <v>285</v>
      </c>
      <c r="B506" s="568"/>
      <c r="C506" s="292">
        <v>0</v>
      </c>
      <c r="D506" s="292"/>
      <c r="E506" s="18"/>
      <c r="F506" s="407"/>
      <c r="G506" s="114"/>
    </row>
    <row r="507" spans="1:7" ht="30.75" customHeight="1">
      <c r="A507" s="567" t="s">
        <v>284</v>
      </c>
      <c r="B507" s="568"/>
      <c r="C507" s="292">
        <v>0</v>
      </c>
      <c r="D507" s="292"/>
      <c r="E507" s="18"/>
      <c r="F507" s="407"/>
      <c r="G507" s="114"/>
    </row>
    <row r="508" spans="1:7" ht="30.75" customHeight="1">
      <c r="A508" s="567" t="s">
        <v>397</v>
      </c>
      <c r="B508" s="568"/>
      <c r="C508" s="292">
        <v>0</v>
      </c>
      <c r="D508" s="292"/>
      <c r="E508" s="292"/>
      <c r="F508" s="407"/>
      <c r="G508" s="114"/>
    </row>
    <row r="509" spans="1:7" ht="30.75" customHeight="1">
      <c r="A509" s="567" t="s">
        <v>395</v>
      </c>
      <c r="B509" s="568"/>
      <c r="C509" s="18">
        <v>2.5</v>
      </c>
      <c r="D509" s="18">
        <v>0</v>
      </c>
      <c r="E509" s="18">
        <v>0</v>
      </c>
      <c r="F509" s="407"/>
      <c r="G509" s="114"/>
    </row>
    <row r="510" spans="1:7" ht="30.75" customHeight="1" thickBot="1">
      <c r="A510" s="603" t="s">
        <v>371</v>
      </c>
      <c r="B510" s="604"/>
      <c r="C510" s="60">
        <v>8.612</v>
      </c>
      <c r="D510" s="60">
        <v>0</v>
      </c>
      <c r="E510" s="262">
        <v>0</v>
      </c>
      <c r="F510" s="408"/>
      <c r="G510" s="115"/>
    </row>
    <row r="511" spans="1:7" ht="30.75" customHeight="1">
      <c r="A511" s="605" t="s">
        <v>300</v>
      </c>
      <c r="B511" s="606"/>
      <c r="C511" s="294">
        <v>0</v>
      </c>
      <c r="D511" s="333">
        <f>SUM(D513+D514)</f>
        <v>15</v>
      </c>
      <c r="E511" s="294">
        <v>0</v>
      </c>
      <c r="F511" s="191"/>
      <c r="G511" s="416" t="s">
        <v>301</v>
      </c>
    </row>
    <row r="512" spans="1:7" ht="20.25" customHeight="1">
      <c r="A512" s="326"/>
      <c r="B512" s="17" t="s">
        <v>290</v>
      </c>
      <c r="C512" s="292"/>
      <c r="D512" s="292"/>
      <c r="E512" s="292"/>
      <c r="F512" s="191"/>
      <c r="G512" s="416"/>
    </row>
    <row r="513" spans="1:7" ht="21.75" customHeight="1">
      <c r="A513" s="328"/>
      <c r="B513" s="323" t="s">
        <v>394</v>
      </c>
      <c r="C513" s="283">
        <v>0</v>
      </c>
      <c r="D513" s="282">
        <v>7.5</v>
      </c>
      <c r="E513" s="282">
        <v>0</v>
      </c>
      <c r="F513" s="191"/>
      <c r="G513" s="416"/>
    </row>
    <row r="514" spans="1:7" ht="36" customHeight="1" thickBot="1">
      <c r="A514" s="327"/>
      <c r="B514" s="54" t="s">
        <v>388</v>
      </c>
      <c r="C514" s="262">
        <v>0</v>
      </c>
      <c r="D514" s="60">
        <v>7.5</v>
      </c>
      <c r="E514" s="60">
        <v>0</v>
      </c>
      <c r="F514" s="192"/>
      <c r="G514" s="417"/>
    </row>
    <row r="515" spans="1:7" ht="45.75" customHeight="1">
      <c r="A515" s="375" t="s">
        <v>246</v>
      </c>
      <c r="B515" s="376"/>
      <c r="C515" s="47">
        <f>SUM(C517+C518)</f>
        <v>1</v>
      </c>
      <c r="D515" s="47">
        <f>SUM(D517+D518)</f>
        <v>1.6079999999999999</v>
      </c>
      <c r="E515" s="233">
        <f>SUM(D515/C515)*100</f>
        <v>160.79999999999998</v>
      </c>
      <c r="F515" s="406" t="s">
        <v>373</v>
      </c>
      <c r="G515" s="424" t="s">
        <v>303</v>
      </c>
    </row>
    <row r="516" spans="1:7" ht="14.25" customHeight="1">
      <c r="A516" s="325"/>
      <c r="B516" s="113" t="s">
        <v>290</v>
      </c>
      <c r="C516" s="385"/>
      <c r="D516" s="385"/>
      <c r="E516" s="385"/>
      <c r="F516" s="407"/>
      <c r="G516" s="403"/>
    </row>
    <row r="517" spans="1:7" ht="14.25" customHeight="1">
      <c r="A517" s="325"/>
      <c r="B517" s="323" t="s">
        <v>394</v>
      </c>
      <c r="C517" s="283">
        <v>0</v>
      </c>
      <c r="D517" s="282">
        <f>SUM(D521+D527+D531)</f>
        <v>0.8039999999999999</v>
      </c>
      <c r="E517" s="237">
        <v>0</v>
      </c>
      <c r="F517" s="407"/>
      <c r="G517" s="403"/>
    </row>
    <row r="518" spans="1:7" ht="14.25" customHeight="1">
      <c r="A518" s="325"/>
      <c r="B518" s="21" t="s">
        <v>388</v>
      </c>
      <c r="C518" s="25">
        <f>SUM(C522+C523+C524+C528+C532)</f>
        <v>1</v>
      </c>
      <c r="D518" s="25">
        <f>SUM(D522+D523+D524+D528+D532)</f>
        <v>0.8039999999999999</v>
      </c>
      <c r="E518" s="273">
        <f>SUM(D518/C518)*100</f>
        <v>80.39999999999999</v>
      </c>
      <c r="F518" s="407"/>
      <c r="G518" s="403"/>
    </row>
    <row r="519" spans="1:7" ht="33" customHeight="1">
      <c r="A519" s="508" t="s">
        <v>312</v>
      </c>
      <c r="B519" s="509"/>
      <c r="C519" s="20">
        <v>0</v>
      </c>
      <c r="D519" s="18">
        <f>SUM(D521+D522)</f>
        <v>0.504</v>
      </c>
      <c r="E519" s="273">
        <v>0</v>
      </c>
      <c r="F519" s="407"/>
      <c r="G519" s="114" t="s">
        <v>50</v>
      </c>
    </row>
    <row r="520" spans="1:7" ht="15.75" customHeight="1">
      <c r="A520" s="318"/>
      <c r="B520" s="17" t="s">
        <v>290</v>
      </c>
      <c r="C520" s="292"/>
      <c r="D520" s="292"/>
      <c r="E520" s="292"/>
      <c r="F520" s="407"/>
      <c r="G520" s="114"/>
    </row>
    <row r="521" spans="1:7" ht="20.25" customHeight="1">
      <c r="A521" s="318"/>
      <c r="B521" s="323" t="s">
        <v>394</v>
      </c>
      <c r="C521" s="283">
        <v>0</v>
      </c>
      <c r="D521" s="282">
        <v>0.252</v>
      </c>
      <c r="E521" s="237">
        <v>0</v>
      </c>
      <c r="F521" s="407"/>
      <c r="G521" s="114"/>
    </row>
    <row r="522" spans="1:7" ht="18" customHeight="1">
      <c r="A522" s="318"/>
      <c r="B522" s="17" t="s">
        <v>388</v>
      </c>
      <c r="C522" s="292">
        <v>0</v>
      </c>
      <c r="D522" s="18">
        <v>0.252</v>
      </c>
      <c r="E522" s="273">
        <v>0</v>
      </c>
      <c r="F522" s="407"/>
      <c r="G522" s="114"/>
    </row>
    <row r="523" spans="1:7" ht="32.25" customHeight="1">
      <c r="A523" s="508" t="s">
        <v>364</v>
      </c>
      <c r="B523" s="509"/>
      <c r="C523" s="23">
        <v>0</v>
      </c>
      <c r="D523" s="23"/>
      <c r="E523" s="23"/>
      <c r="F523" s="407"/>
      <c r="G523" s="114"/>
    </row>
    <row r="524" spans="1:7" ht="39.75" customHeight="1">
      <c r="A524" s="508" t="s">
        <v>365</v>
      </c>
      <c r="B524" s="509"/>
      <c r="C524" s="23">
        <v>0</v>
      </c>
      <c r="D524" s="23"/>
      <c r="E524" s="23"/>
      <c r="F524" s="407"/>
      <c r="G524" s="114"/>
    </row>
    <row r="525" spans="1:7" ht="45" customHeight="1">
      <c r="A525" s="508" t="s">
        <v>366</v>
      </c>
      <c r="B525" s="509"/>
      <c r="C525" s="25">
        <f>SUM(C527+C528)</f>
        <v>0.5</v>
      </c>
      <c r="D525" s="25">
        <f>SUM(D527+D528)</f>
        <v>0.606</v>
      </c>
      <c r="E525" s="230">
        <f>SUM(D525/C525)*100</f>
        <v>121.2</v>
      </c>
      <c r="F525" s="407"/>
      <c r="G525" s="114" t="s">
        <v>50</v>
      </c>
    </row>
    <row r="526" spans="1:7" ht="18" customHeight="1">
      <c r="A526" s="318"/>
      <c r="B526" s="17" t="s">
        <v>290</v>
      </c>
      <c r="C526" s="292"/>
      <c r="D526" s="292"/>
      <c r="E526" s="292"/>
      <c r="F526" s="407"/>
      <c r="G526" s="114"/>
    </row>
    <row r="527" spans="1:7" ht="18" customHeight="1">
      <c r="A527" s="318"/>
      <c r="B527" s="323" t="s">
        <v>394</v>
      </c>
      <c r="C527" s="283">
        <v>0</v>
      </c>
      <c r="D527" s="282">
        <v>0.303</v>
      </c>
      <c r="E527" s="237">
        <v>0</v>
      </c>
      <c r="F527" s="407"/>
      <c r="G527" s="114"/>
    </row>
    <row r="528" spans="1:7" ht="18" customHeight="1" thickBot="1">
      <c r="A528" s="332"/>
      <c r="B528" s="54" t="s">
        <v>388</v>
      </c>
      <c r="C528" s="60">
        <v>0.5</v>
      </c>
      <c r="D528" s="60">
        <v>0.303</v>
      </c>
      <c r="E528" s="270">
        <f>SUM(D528/C528)*100</f>
        <v>60.6</v>
      </c>
      <c r="F528" s="408"/>
      <c r="G528" s="115"/>
    </row>
    <row r="529" spans="1:7" ht="34.5" customHeight="1">
      <c r="A529" s="569" t="s">
        <v>367</v>
      </c>
      <c r="B529" s="570"/>
      <c r="C529" s="331">
        <f>SUM(C531+C532)</f>
        <v>0.5</v>
      </c>
      <c r="D529" s="331">
        <f>SUM(D531+D532)</f>
        <v>0.498</v>
      </c>
      <c r="E529" s="297">
        <f>SUM(D529/C529)*100</f>
        <v>99.6</v>
      </c>
      <c r="F529" s="191"/>
      <c r="G529" s="240" t="s">
        <v>50</v>
      </c>
    </row>
    <row r="530" spans="1:7" ht="13.5" customHeight="1">
      <c r="A530" s="329"/>
      <c r="B530" s="7" t="s">
        <v>290</v>
      </c>
      <c r="C530" s="292"/>
      <c r="D530" s="294"/>
      <c r="E530" s="292"/>
      <c r="F530" s="191"/>
      <c r="G530" s="197"/>
    </row>
    <row r="531" spans="1:7" ht="19.5" customHeight="1">
      <c r="A531" s="329"/>
      <c r="B531" s="323" t="s">
        <v>394</v>
      </c>
      <c r="C531" s="283">
        <v>0</v>
      </c>
      <c r="D531" s="282">
        <v>0.249</v>
      </c>
      <c r="E531" s="237">
        <v>0</v>
      </c>
      <c r="F531" s="191"/>
      <c r="G531" s="197"/>
    </row>
    <row r="532" spans="1:7" ht="16.5" customHeight="1" thickBot="1">
      <c r="A532" s="330"/>
      <c r="B532" s="54" t="s">
        <v>388</v>
      </c>
      <c r="C532" s="18">
        <v>0.5</v>
      </c>
      <c r="D532" s="60">
        <v>0.249</v>
      </c>
      <c r="E532" s="273">
        <f>SUM(D532/C532)*100</f>
        <v>49.8</v>
      </c>
      <c r="F532" s="192"/>
      <c r="G532" s="161"/>
    </row>
    <row r="533" spans="1:7" ht="30.75" customHeight="1">
      <c r="A533" s="492" t="s">
        <v>247</v>
      </c>
      <c r="B533" s="493"/>
      <c r="C533" s="47">
        <f>SUM(C535)</f>
        <v>10.588</v>
      </c>
      <c r="D533" s="47">
        <f>SUM(D535)</f>
        <v>20.668</v>
      </c>
      <c r="E533" s="233">
        <f>SUM(D533/C533)*100</f>
        <v>195.20211560256894</v>
      </c>
      <c r="F533" s="406" t="s">
        <v>374</v>
      </c>
      <c r="G533" s="396" t="s">
        <v>304</v>
      </c>
    </row>
    <row r="534" spans="1:7" ht="14.25" customHeight="1">
      <c r="A534" s="117"/>
      <c r="B534" s="21" t="s">
        <v>290</v>
      </c>
      <c r="C534" s="25"/>
      <c r="D534" s="25"/>
      <c r="E534" s="25"/>
      <c r="F534" s="407"/>
      <c r="G534" s="391"/>
    </row>
    <row r="535" spans="1:7" ht="75" customHeight="1" thickBot="1">
      <c r="A535" s="132"/>
      <c r="B535" s="54" t="s">
        <v>385</v>
      </c>
      <c r="C535" s="60">
        <v>10.588</v>
      </c>
      <c r="D535" s="60">
        <v>20.668</v>
      </c>
      <c r="E535" s="273">
        <f>SUM(D535/C535)*100</f>
        <v>195.20211560256894</v>
      </c>
      <c r="F535" s="408"/>
      <c r="G535" s="392"/>
    </row>
    <row r="536" spans="1:7" ht="48" customHeight="1">
      <c r="A536" s="492" t="s">
        <v>261</v>
      </c>
      <c r="B536" s="493"/>
      <c r="C536" s="94"/>
      <c r="D536" s="46"/>
      <c r="E536" s="46"/>
      <c r="F536" s="406" t="s">
        <v>373</v>
      </c>
      <c r="G536" s="396" t="s">
        <v>305</v>
      </c>
    </row>
    <row r="537" spans="1:7" ht="14.25" customHeight="1">
      <c r="A537" s="53"/>
      <c r="B537" s="21" t="s">
        <v>290</v>
      </c>
      <c r="C537" s="389"/>
      <c r="D537" s="413"/>
      <c r="E537" s="390"/>
      <c r="F537" s="407"/>
      <c r="G537" s="391"/>
    </row>
    <row r="538" spans="1:7" ht="15" customHeight="1" thickBot="1">
      <c r="A538" s="57"/>
      <c r="B538" s="49" t="s">
        <v>387</v>
      </c>
      <c r="C538" s="50"/>
      <c r="D538" s="50"/>
      <c r="E538" s="50"/>
      <c r="F538" s="408"/>
      <c r="G538" s="392"/>
    </row>
    <row r="539" spans="1:7" ht="83.25" customHeight="1">
      <c r="A539" s="418" t="s">
        <v>262</v>
      </c>
      <c r="B539" s="423"/>
      <c r="C539" s="58"/>
      <c r="D539" s="75"/>
      <c r="E539" s="75"/>
      <c r="F539" s="399" t="s">
        <v>373</v>
      </c>
      <c r="G539" s="424" t="s">
        <v>306</v>
      </c>
    </row>
    <row r="540" spans="1:7" ht="13.5" customHeight="1">
      <c r="A540" s="156"/>
      <c r="B540" s="21" t="s">
        <v>290</v>
      </c>
      <c r="C540" s="384"/>
      <c r="D540" s="384"/>
      <c r="E540" s="384"/>
      <c r="F540" s="400"/>
      <c r="G540" s="403"/>
    </row>
    <row r="541" spans="1:7" ht="18" customHeight="1">
      <c r="A541" s="156"/>
      <c r="B541" s="21" t="s">
        <v>387</v>
      </c>
      <c r="C541" s="22"/>
      <c r="D541" s="22"/>
      <c r="E541" s="22"/>
      <c r="F541" s="400"/>
      <c r="G541" s="403"/>
    </row>
    <row r="542" spans="1:7" ht="16.5" customHeight="1" thickBot="1">
      <c r="A542" s="160"/>
      <c r="B542" s="49" t="s">
        <v>388</v>
      </c>
      <c r="C542" s="50"/>
      <c r="D542" s="50"/>
      <c r="E542" s="50"/>
      <c r="F542" s="55"/>
      <c r="G542" s="404"/>
    </row>
    <row r="543" spans="1:7" ht="81" customHeight="1">
      <c r="A543" s="418" t="s">
        <v>263</v>
      </c>
      <c r="B543" s="423"/>
      <c r="C543" s="47">
        <f>SUM(C545+C546+C547)</f>
        <v>9.825</v>
      </c>
      <c r="D543" s="47">
        <f>SUM(D545+D546+D547)</f>
        <v>14.693999999999999</v>
      </c>
      <c r="E543" s="233">
        <f>SUM(D543/C543)*100</f>
        <v>149.55725190839695</v>
      </c>
      <c r="F543" s="399" t="s">
        <v>373</v>
      </c>
      <c r="G543" s="402" t="s">
        <v>121</v>
      </c>
    </row>
    <row r="544" spans="1:7" ht="15" customHeight="1">
      <c r="A544" s="156"/>
      <c r="B544" s="21" t="s">
        <v>290</v>
      </c>
      <c r="C544" s="384"/>
      <c r="D544" s="384"/>
      <c r="E544" s="384"/>
      <c r="F544" s="400"/>
      <c r="G544" s="387"/>
    </row>
    <row r="545" spans="1:7" ht="158.25" customHeight="1">
      <c r="A545" s="156"/>
      <c r="B545" s="17" t="s">
        <v>387</v>
      </c>
      <c r="C545" s="19">
        <v>0.962</v>
      </c>
      <c r="D545" s="19">
        <v>10.543</v>
      </c>
      <c r="E545" s="19"/>
      <c r="F545" s="400"/>
      <c r="G545" s="387"/>
    </row>
    <row r="546" spans="1:7" ht="198.75" customHeight="1" thickBot="1">
      <c r="A546" s="160"/>
      <c r="B546" s="54" t="s">
        <v>388</v>
      </c>
      <c r="C546" s="55">
        <v>3.673</v>
      </c>
      <c r="D546" s="55">
        <v>4.072</v>
      </c>
      <c r="E546" s="270">
        <f>SUM(D546/C546)*100</f>
        <v>110.86305472365913</v>
      </c>
      <c r="F546" s="401"/>
      <c r="G546" s="388"/>
    </row>
    <row r="547" spans="1:7" ht="409.5" customHeight="1" thickBot="1">
      <c r="A547" s="198"/>
      <c r="B547" s="256" t="s">
        <v>287</v>
      </c>
      <c r="C547" s="244">
        <v>5.19</v>
      </c>
      <c r="D547" s="244">
        <v>0.079</v>
      </c>
      <c r="E547" s="258">
        <f>SUM(D547/C547)*100</f>
        <v>1.5221579961464353</v>
      </c>
      <c r="F547" s="259"/>
      <c r="G547" s="300" t="s">
        <v>122</v>
      </c>
    </row>
    <row r="548" spans="1:7" ht="78.75" customHeight="1">
      <c r="A548" s="492" t="s">
        <v>264</v>
      </c>
      <c r="B548" s="493"/>
      <c r="C548" s="75"/>
      <c r="D548" s="75"/>
      <c r="E548" s="75"/>
      <c r="F548" s="406" t="s">
        <v>309</v>
      </c>
      <c r="G548" s="415" t="s">
        <v>191</v>
      </c>
    </row>
    <row r="549" spans="1:7" ht="47.25" customHeight="1">
      <c r="A549" s="494" t="s">
        <v>51</v>
      </c>
      <c r="B549" s="495"/>
      <c r="C549" s="596"/>
      <c r="D549" s="597"/>
      <c r="E549" s="598"/>
      <c r="F549" s="407"/>
      <c r="G549" s="416"/>
    </row>
    <row r="550" spans="1:7" ht="15" customHeight="1">
      <c r="A550" s="117"/>
      <c r="B550" s="130" t="s">
        <v>290</v>
      </c>
      <c r="C550" s="599"/>
      <c r="D550" s="600"/>
      <c r="E550" s="601"/>
      <c r="F550" s="407"/>
      <c r="G550" s="416"/>
    </row>
    <row r="551" spans="1:7" ht="15" customHeight="1" thickBot="1">
      <c r="A551" s="132"/>
      <c r="B551" s="104" t="s">
        <v>387</v>
      </c>
      <c r="C551" s="42"/>
      <c r="D551" s="42"/>
      <c r="E551" s="50"/>
      <c r="F551" s="408"/>
      <c r="G551" s="417"/>
    </row>
    <row r="552" spans="1:7" ht="60.75" customHeight="1">
      <c r="A552" s="492" t="s">
        <v>123</v>
      </c>
      <c r="B552" s="493"/>
      <c r="C552" s="93">
        <f>SUM(C554)</f>
        <v>16.158</v>
      </c>
      <c r="D552" s="93">
        <f>SUM(D554)</f>
        <v>12.998</v>
      </c>
      <c r="E552" s="268">
        <f>SUM(D552/C552)*100</f>
        <v>80.44312414902834</v>
      </c>
      <c r="F552" s="406" t="s">
        <v>373</v>
      </c>
      <c r="G552" s="396" t="s">
        <v>116</v>
      </c>
    </row>
    <row r="553" spans="1:7" ht="15" customHeight="1">
      <c r="A553" s="105"/>
      <c r="B553" s="21" t="s">
        <v>290</v>
      </c>
      <c r="C553" s="389"/>
      <c r="D553" s="413"/>
      <c r="E553" s="479"/>
      <c r="F553" s="407"/>
      <c r="G553" s="391"/>
    </row>
    <row r="554" spans="1:7" ht="239.25" customHeight="1" thickBot="1">
      <c r="A554" s="106"/>
      <c r="B554" s="54" t="s">
        <v>387</v>
      </c>
      <c r="C554" s="55">
        <v>16.158</v>
      </c>
      <c r="D554" s="55">
        <v>12.998</v>
      </c>
      <c r="E554" s="270">
        <f>SUM(D554/C554)*100</f>
        <v>80.44312414902834</v>
      </c>
      <c r="F554" s="408"/>
      <c r="G554" s="392"/>
    </row>
    <row r="555" spans="1:7" ht="46.5" customHeight="1">
      <c r="A555" s="418" t="s">
        <v>265</v>
      </c>
      <c r="B555" s="423"/>
      <c r="C555" s="75">
        <f>SUM(C557)</f>
        <v>0</v>
      </c>
      <c r="D555" s="75">
        <f>SUM(D557)</f>
        <v>0</v>
      </c>
      <c r="E555" s="75">
        <v>0</v>
      </c>
      <c r="F555" s="399" t="s">
        <v>373</v>
      </c>
      <c r="G555" s="424" t="s">
        <v>73</v>
      </c>
    </row>
    <row r="556" spans="1:7" ht="14.25" customHeight="1">
      <c r="A556" s="156"/>
      <c r="B556" s="21" t="s">
        <v>290</v>
      </c>
      <c r="C556" s="384"/>
      <c r="D556" s="384"/>
      <c r="E556" s="384"/>
      <c r="F556" s="400"/>
      <c r="G556" s="403"/>
    </row>
    <row r="557" spans="1:7" ht="21.75" customHeight="1" thickBot="1">
      <c r="A557" s="160"/>
      <c r="B557" s="49" t="s">
        <v>387</v>
      </c>
      <c r="C557" s="50">
        <v>0</v>
      </c>
      <c r="D557" s="50">
        <v>0</v>
      </c>
      <c r="E557" s="50">
        <v>0</v>
      </c>
      <c r="F557" s="401"/>
      <c r="G557" s="404"/>
    </row>
    <row r="558" spans="1:7" ht="127.5" customHeight="1">
      <c r="A558" s="437" t="s">
        <v>266</v>
      </c>
      <c r="B558" s="438"/>
      <c r="C558" s="159"/>
      <c r="D558" s="174"/>
      <c r="E558" s="174"/>
      <c r="F558" s="407" t="s">
        <v>373</v>
      </c>
      <c r="G558" s="416" t="s">
        <v>117</v>
      </c>
    </row>
    <row r="559" spans="1:7" ht="15" customHeight="1">
      <c r="A559" s="53"/>
      <c r="B559" s="21" t="s">
        <v>290</v>
      </c>
      <c r="C559" s="389"/>
      <c r="D559" s="413"/>
      <c r="E559" s="390"/>
      <c r="F559" s="407"/>
      <c r="G559" s="416"/>
    </row>
    <row r="560" spans="1:7" ht="15.75" customHeight="1">
      <c r="A560" s="53"/>
      <c r="B560" s="21" t="s">
        <v>387</v>
      </c>
      <c r="C560" s="25"/>
      <c r="D560" s="22"/>
      <c r="E560" s="22"/>
      <c r="F560" s="407"/>
      <c r="G560" s="416"/>
    </row>
    <row r="561" spans="1:7" ht="15.75" customHeight="1">
      <c r="A561" s="53"/>
      <c r="B561" s="21" t="s">
        <v>388</v>
      </c>
      <c r="C561" s="22"/>
      <c r="D561" s="22"/>
      <c r="E561" s="22"/>
      <c r="F561" s="407"/>
      <c r="G561" s="416"/>
    </row>
    <row r="562" spans="1:7" ht="19.5" customHeight="1" thickBot="1">
      <c r="A562" s="57"/>
      <c r="B562" s="49" t="s">
        <v>287</v>
      </c>
      <c r="C562" s="77"/>
      <c r="D562" s="50"/>
      <c r="E562" s="50"/>
      <c r="F562" s="408"/>
      <c r="G562" s="417"/>
    </row>
    <row r="563" spans="1:7" ht="15.75" customHeight="1" thickBot="1">
      <c r="A563" s="456" t="s">
        <v>31</v>
      </c>
      <c r="B563" s="457"/>
      <c r="C563" s="457"/>
      <c r="D563" s="457"/>
      <c r="E563" s="457"/>
      <c r="F563" s="457"/>
      <c r="G563" s="458"/>
    </row>
    <row r="564" spans="1:7" ht="47.25" customHeight="1">
      <c r="A564" s="492" t="s">
        <v>267</v>
      </c>
      <c r="B564" s="493"/>
      <c r="C564" s="61"/>
      <c r="D564" s="75"/>
      <c r="E564" s="75"/>
      <c r="F564" s="406" t="s">
        <v>328</v>
      </c>
      <c r="G564" s="415" t="s">
        <v>119</v>
      </c>
    </row>
    <row r="565" spans="1:7" ht="15" customHeight="1">
      <c r="A565" s="127"/>
      <c r="B565" s="21" t="s">
        <v>290</v>
      </c>
      <c r="C565" s="561"/>
      <c r="D565" s="562"/>
      <c r="E565" s="563"/>
      <c r="F565" s="407"/>
      <c r="G565" s="416"/>
    </row>
    <row r="566" spans="1:7" ht="22.5" customHeight="1">
      <c r="A566" s="127"/>
      <c r="B566" s="21" t="s">
        <v>387</v>
      </c>
      <c r="C566" s="25"/>
      <c r="D566" s="35"/>
      <c r="E566" s="35"/>
      <c r="F566" s="407"/>
      <c r="G566" s="416"/>
    </row>
    <row r="567" spans="1:7" ht="85.5" customHeight="1" thickBot="1">
      <c r="A567" s="126"/>
      <c r="B567" s="247" t="s">
        <v>388</v>
      </c>
      <c r="C567" s="334"/>
      <c r="D567" s="335"/>
      <c r="E567" s="335"/>
      <c r="F567" s="408"/>
      <c r="G567" s="417"/>
    </row>
    <row r="568" spans="1:7" ht="63" customHeight="1">
      <c r="A568" s="375" t="s">
        <v>268</v>
      </c>
      <c r="B568" s="376"/>
      <c r="C568" s="61"/>
      <c r="D568" s="99"/>
      <c r="E568" s="99"/>
      <c r="F568" s="406" t="s">
        <v>328</v>
      </c>
      <c r="G568" s="65" t="s">
        <v>118</v>
      </c>
    </row>
    <row r="569" spans="1:7" ht="15.75" customHeight="1">
      <c r="A569" s="127"/>
      <c r="B569" s="21" t="s">
        <v>290</v>
      </c>
      <c r="C569" s="561"/>
      <c r="D569" s="562"/>
      <c r="E569" s="563"/>
      <c r="F569" s="407"/>
      <c r="G569" s="66"/>
    </row>
    <row r="570" spans="1:7" ht="81.75" customHeight="1" thickBot="1">
      <c r="A570" s="126"/>
      <c r="B570" s="247" t="s">
        <v>388</v>
      </c>
      <c r="C570" s="334"/>
      <c r="D570" s="335"/>
      <c r="E570" s="335"/>
      <c r="F570" s="408"/>
      <c r="G570" s="68"/>
    </row>
    <row r="571" spans="1:7" ht="33.75" customHeight="1">
      <c r="A571" s="492" t="s">
        <v>269</v>
      </c>
      <c r="B571" s="493"/>
      <c r="C571" s="61"/>
      <c r="D571" s="99"/>
      <c r="E571" s="99"/>
      <c r="F571" s="406" t="s">
        <v>328</v>
      </c>
      <c r="G571" s="415" t="s">
        <v>118</v>
      </c>
    </row>
    <row r="572" spans="1:7" ht="22.5" customHeight="1">
      <c r="A572" s="127"/>
      <c r="B572" s="21" t="s">
        <v>290</v>
      </c>
      <c r="C572" s="561"/>
      <c r="D572" s="562"/>
      <c r="E572" s="563"/>
      <c r="F572" s="407"/>
      <c r="G572" s="416"/>
    </row>
    <row r="573" spans="1:7" ht="107.25" customHeight="1" thickBot="1">
      <c r="A573" s="126"/>
      <c r="B573" s="247" t="s">
        <v>388</v>
      </c>
      <c r="C573" s="334"/>
      <c r="D573" s="335"/>
      <c r="E573" s="335"/>
      <c r="F573" s="408"/>
      <c r="G573" s="417"/>
    </row>
    <row r="574" spans="1:7" ht="78" customHeight="1">
      <c r="A574" s="492" t="s">
        <v>270</v>
      </c>
      <c r="B574" s="493"/>
      <c r="C574" s="59"/>
      <c r="D574" s="99"/>
      <c r="E574" s="75"/>
      <c r="F574" s="406" t="s">
        <v>308</v>
      </c>
      <c r="G574" s="415" t="s">
        <v>117</v>
      </c>
    </row>
    <row r="575" spans="1:7" ht="15" customHeight="1">
      <c r="A575" s="127"/>
      <c r="B575" s="21" t="s">
        <v>290</v>
      </c>
      <c r="C575" s="389"/>
      <c r="D575" s="413"/>
      <c r="E575" s="390"/>
      <c r="F575" s="407"/>
      <c r="G575" s="416"/>
    </row>
    <row r="576" spans="1:7" ht="18.75" customHeight="1">
      <c r="A576" s="127"/>
      <c r="B576" s="21" t="s">
        <v>387</v>
      </c>
      <c r="C576" s="25"/>
      <c r="D576" s="22"/>
      <c r="E576" s="22"/>
      <c r="F576" s="407"/>
      <c r="G576" s="416"/>
    </row>
    <row r="577" spans="1:7" ht="17.25" customHeight="1" thickBot="1">
      <c r="A577" s="126"/>
      <c r="B577" s="119" t="s">
        <v>388</v>
      </c>
      <c r="C577" s="42"/>
      <c r="D577" s="42"/>
      <c r="E577" s="42"/>
      <c r="F577" s="408"/>
      <c r="G577" s="417"/>
    </row>
    <row r="578" spans="1:7" ht="81.75" customHeight="1">
      <c r="A578" s="492" t="s">
        <v>271</v>
      </c>
      <c r="B578" s="493"/>
      <c r="C578" s="47">
        <f>SUM(C580+C581)</f>
        <v>0.363</v>
      </c>
      <c r="D578" s="47">
        <f>SUM(D580+D581)</f>
        <v>1.336</v>
      </c>
      <c r="E578" s="233">
        <f>SUM(D578/C578)*100</f>
        <v>368.04407713498625</v>
      </c>
      <c r="F578" s="406" t="s">
        <v>308</v>
      </c>
      <c r="G578" s="575" t="s">
        <v>149</v>
      </c>
    </row>
    <row r="579" spans="1:7" ht="307.5" customHeight="1" thickBot="1">
      <c r="A579" s="126"/>
      <c r="B579" s="54" t="s">
        <v>290</v>
      </c>
      <c r="C579" s="544"/>
      <c r="D579" s="544"/>
      <c r="E579" s="544"/>
      <c r="F579" s="408"/>
      <c r="G579" s="576"/>
    </row>
    <row r="580" spans="1:7" ht="409.5" customHeight="1">
      <c r="A580" s="351"/>
      <c r="B580" s="347" t="s">
        <v>387</v>
      </c>
      <c r="C580" s="345">
        <v>0.263</v>
      </c>
      <c r="D580" s="345">
        <v>0.682</v>
      </c>
      <c r="E580" s="348">
        <f>SUM(D580/C580)*100</f>
        <v>259.3155893536122</v>
      </c>
      <c r="F580" s="349"/>
      <c r="G580" s="352" t="s">
        <v>138</v>
      </c>
    </row>
    <row r="581" spans="1:7" ht="59.25" customHeight="1" thickBot="1">
      <c r="A581" s="209"/>
      <c r="B581" s="54" t="s">
        <v>388</v>
      </c>
      <c r="C581" s="60">
        <v>0.1</v>
      </c>
      <c r="D581" s="60">
        <v>0.654</v>
      </c>
      <c r="E581" s="270">
        <f>SUM(D581/C581)*100</f>
        <v>654</v>
      </c>
      <c r="F581" s="350"/>
      <c r="G581" s="249" t="s">
        <v>134</v>
      </c>
    </row>
    <row r="582" spans="1:7" ht="64.5" customHeight="1">
      <c r="A582" s="492" t="s">
        <v>272</v>
      </c>
      <c r="B582" s="493"/>
      <c r="C582" s="59"/>
      <c r="D582" s="47"/>
      <c r="E582" s="47"/>
      <c r="F582" s="406" t="s">
        <v>308</v>
      </c>
      <c r="G582" s="415" t="s">
        <v>191</v>
      </c>
    </row>
    <row r="583" spans="1:7" ht="12.75" customHeight="1">
      <c r="A583" s="127"/>
      <c r="B583" s="21" t="s">
        <v>290</v>
      </c>
      <c r="C583" s="381"/>
      <c r="D583" s="382"/>
      <c r="E583" s="383"/>
      <c r="F583" s="407"/>
      <c r="G583" s="425"/>
    </row>
    <row r="584" spans="1:7" ht="18.75" customHeight="1" thickBot="1">
      <c r="A584" s="126"/>
      <c r="B584" s="71" t="s">
        <v>388</v>
      </c>
      <c r="C584" s="45"/>
      <c r="D584" s="43"/>
      <c r="E584" s="79"/>
      <c r="F584" s="408"/>
      <c r="G584" s="426"/>
    </row>
    <row r="585" spans="1:7" ht="63.75" customHeight="1">
      <c r="A585" s="492" t="s">
        <v>273</v>
      </c>
      <c r="B585" s="493"/>
      <c r="C585" s="47">
        <f>SUM(C587)</f>
        <v>0.1</v>
      </c>
      <c r="D585" s="47">
        <f>SUM(D587)</f>
        <v>0.1</v>
      </c>
      <c r="E585" s="233">
        <f>SUM(D585/C585)*100</f>
        <v>100</v>
      </c>
      <c r="F585" s="406" t="s">
        <v>308</v>
      </c>
      <c r="G585" s="396" t="s">
        <v>142</v>
      </c>
    </row>
    <row r="586" spans="1:7" ht="17.25" customHeight="1">
      <c r="A586" s="127"/>
      <c r="B586" s="21" t="s">
        <v>290</v>
      </c>
      <c r="C586" s="381"/>
      <c r="D586" s="382"/>
      <c r="E586" s="383"/>
      <c r="F586" s="407"/>
      <c r="G586" s="594"/>
    </row>
    <row r="587" spans="1:7" ht="70.5" customHeight="1" thickBot="1">
      <c r="A587" s="126"/>
      <c r="B587" s="71" t="s">
        <v>388</v>
      </c>
      <c r="C587" s="44">
        <v>0.1</v>
      </c>
      <c r="D587" s="64">
        <v>0.1</v>
      </c>
      <c r="E587" s="232">
        <f>SUM(D587/C587)*100</f>
        <v>100</v>
      </c>
      <c r="F587" s="408"/>
      <c r="G587" s="595"/>
    </row>
    <row r="588" spans="1:7" ht="15.75" customHeight="1" thickBot="1">
      <c r="A588" s="579" t="s">
        <v>30</v>
      </c>
      <c r="B588" s="580"/>
      <c r="C588" s="580"/>
      <c r="D588" s="580"/>
      <c r="E588" s="580"/>
      <c r="F588" s="580"/>
      <c r="G588" s="581"/>
    </row>
    <row r="589" spans="1:7" ht="78.75" customHeight="1">
      <c r="A589" s="492" t="s">
        <v>274</v>
      </c>
      <c r="B589" s="493"/>
      <c r="C589" s="59">
        <f>SUM(C590+C593)</f>
        <v>1.9860000000000002</v>
      </c>
      <c r="D589" s="336">
        <f>SUM(D590+D593)</f>
        <v>0.007</v>
      </c>
      <c r="E589" s="336">
        <v>0</v>
      </c>
      <c r="F589" s="406" t="s">
        <v>330</v>
      </c>
      <c r="G589" s="396" t="s">
        <v>143</v>
      </c>
    </row>
    <row r="590" spans="1:7" ht="78.75" customHeight="1">
      <c r="A590" s="592" t="s">
        <v>60</v>
      </c>
      <c r="B590" s="593"/>
      <c r="C590" s="24">
        <f>SUM(C592)</f>
        <v>1.6</v>
      </c>
      <c r="D590" s="337">
        <f>SUM(D592)</f>
        <v>0</v>
      </c>
      <c r="E590" s="337">
        <v>0</v>
      </c>
      <c r="F590" s="407"/>
      <c r="G590" s="391"/>
    </row>
    <row r="591" spans="1:7" ht="51.75" customHeight="1" thickBot="1">
      <c r="A591" s="182"/>
      <c r="B591" s="247" t="s">
        <v>290</v>
      </c>
      <c r="C591" s="564"/>
      <c r="D591" s="565"/>
      <c r="E591" s="566"/>
      <c r="F591" s="408"/>
      <c r="G591" s="392"/>
    </row>
    <row r="592" spans="1:7" ht="214.5" customHeight="1">
      <c r="A592" s="339"/>
      <c r="B592" s="340" t="s">
        <v>387</v>
      </c>
      <c r="C592" s="341">
        <v>1.6</v>
      </c>
      <c r="D592" s="342">
        <v>0</v>
      </c>
      <c r="E592" s="342">
        <v>0</v>
      </c>
      <c r="F592" s="406"/>
      <c r="G592" s="396" t="s">
        <v>144</v>
      </c>
    </row>
    <row r="593" spans="1:7" ht="21.75" customHeight="1" thickBot="1">
      <c r="A593" s="182"/>
      <c r="B593" s="49" t="s">
        <v>287</v>
      </c>
      <c r="C593" s="52">
        <v>0.386</v>
      </c>
      <c r="D593" s="52">
        <v>0.007</v>
      </c>
      <c r="E593" s="338">
        <v>0</v>
      </c>
      <c r="F593" s="408"/>
      <c r="G593" s="392"/>
    </row>
    <row r="594" spans="1:7" ht="126.75" customHeight="1">
      <c r="A594" s="375" t="s">
        <v>275</v>
      </c>
      <c r="B594" s="376"/>
      <c r="C594" s="58"/>
      <c r="D594" s="158"/>
      <c r="E594" s="158"/>
      <c r="F594" s="406" t="s">
        <v>329</v>
      </c>
      <c r="G594" s="415" t="s">
        <v>120</v>
      </c>
    </row>
    <row r="595" spans="1:7" ht="15.75" customHeight="1">
      <c r="A595" s="590"/>
      <c r="B595" s="21" t="s">
        <v>290</v>
      </c>
      <c r="C595" s="384"/>
      <c r="D595" s="384"/>
      <c r="E595" s="384"/>
      <c r="F595" s="407"/>
      <c r="G595" s="416"/>
    </row>
    <row r="596" spans="1:7" ht="18" customHeight="1">
      <c r="A596" s="590"/>
      <c r="B596" s="21" t="s">
        <v>385</v>
      </c>
      <c r="C596" s="22"/>
      <c r="D596" s="23"/>
      <c r="E596" s="23"/>
      <c r="F596" s="407"/>
      <c r="G596" s="416"/>
    </row>
    <row r="597" spans="1:7" ht="15.75" customHeight="1">
      <c r="A597" s="590"/>
      <c r="B597" s="21" t="s">
        <v>387</v>
      </c>
      <c r="C597" s="22"/>
      <c r="D597" s="23"/>
      <c r="E597" s="23"/>
      <c r="F597" s="407"/>
      <c r="G597" s="416"/>
    </row>
    <row r="598" spans="1:7" ht="15" customHeight="1">
      <c r="A598" s="590"/>
      <c r="B598" s="21" t="s">
        <v>388</v>
      </c>
      <c r="C598" s="22"/>
      <c r="D598" s="23"/>
      <c r="E598" s="23"/>
      <c r="F598" s="407"/>
      <c r="G598" s="416"/>
    </row>
    <row r="599" spans="1:7" ht="15.75" customHeight="1" thickBot="1">
      <c r="A599" s="591"/>
      <c r="B599" s="49" t="s">
        <v>287</v>
      </c>
      <c r="C599" s="50"/>
      <c r="D599" s="51"/>
      <c r="E599" s="51"/>
      <c r="F599" s="408"/>
      <c r="G599" s="417"/>
    </row>
    <row r="600" spans="1:7" ht="79.5" customHeight="1">
      <c r="A600" s="418" t="s">
        <v>276</v>
      </c>
      <c r="B600" s="423"/>
      <c r="C600" s="58">
        <f>SUM(C603)</f>
        <v>1.202</v>
      </c>
      <c r="D600" s="58">
        <f>SUM(D603)</f>
        <v>123.864</v>
      </c>
      <c r="E600" s="233">
        <f>SUM(D600/C600)*100</f>
        <v>10304.825291181365</v>
      </c>
      <c r="F600" s="406" t="s">
        <v>329</v>
      </c>
      <c r="G600" s="424" t="s">
        <v>147</v>
      </c>
    </row>
    <row r="601" spans="1:7" ht="17.25" customHeight="1">
      <c r="A601" s="156"/>
      <c r="B601" s="21" t="s">
        <v>290</v>
      </c>
      <c r="C601" s="384"/>
      <c r="D601" s="384"/>
      <c r="E601" s="585"/>
      <c r="F601" s="407"/>
      <c r="G601" s="403"/>
    </row>
    <row r="602" spans="1:7" ht="17.25" customHeight="1">
      <c r="A602" s="189"/>
      <c r="B602" s="241" t="s">
        <v>385</v>
      </c>
      <c r="C602" s="343">
        <v>0</v>
      </c>
      <c r="D602" s="343">
        <v>3.336</v>
      </c>
      <c r="E602" s="343">
        <v>0</v>
      </c>
      <c r="F602" s="407"/>
      <c r="G602" s="455"/>
    </row>
    <row r="603" spans="1:7" ht="348.75" customHeight="1" thickBot="1">
      <c r="A603" s="160"/>
      <c r="B603" s="49" t="s">
        <v>387</v>
      </c>
      <c r="C603" s="51">
        <v>1.202</v>
      </c>
      <c r="D603" s="51">
        <v>123.864</v>
      </c>
      <c r="E603" s="232">
        <f>SUM(D603/C603)*100</f>
        <v>10304.825291181365</v>
      </c>
      <c r="F603" s="408"/>
      <c r="G603" s="404"/>
    </row>
    <row r="604" spans="1:7" ht="76.5" customHeight="1">
      <c r="A604" s="375" t="s">
        <v>277</v>
      </c>
      <c r="B604" s="376"/>
      <c r="C604" s="159">
        <f>SUM(C606)</f>
        <v>1.75</v>
      </c>
      <c r="D604" s="159">
        <f>SUM(D606)</f>
        <v>1.285</v>
      </c>
      <c r="E604" s="268">
        <f>SUM(D604/C604)*100</f>
        <v>73.42857142857142</v>
      </c>
      <c r="F604" s="481" t="s">
        <v>329</v>
      </c>
      <c r="G604" s="454" t="s">
        <v>146</v>
      </c>
    </row>
    <row r="605" spans="1:7" ht="14.25" customHeight="1">
      <c r="A605" s="156"/>
      <c r="B605" s="21" t="s">
        <v>290</v>
      </c>
      <c r="C605" s="384"/>
      <c r="D605" s="384"/>
      <c r="E605" s="384"/>
      <c r="F605" s="400"/>
      <c r="G605" s="403"/>
    </row>
    <row r="606" spans="1:7" ht="185.25" customHeight="1" thickBot="1">
      <c r="A606" s="160"/>
      <c r="B606" s="54" t="s">
        <v>388</v>
      </c>
      <c r="C606" s="56">
        <v>1.75</v>
      </c>
      <c r="D606" s="56">
        <v>1.285</v>
      </c>
      <c r="E606" s="273">
        <f>SUM(D606/C606)*100</f>
        <v>73.42857142857142</v>
      </c>
      <c r="F606" s="401"/>
      <c r="G606" s="404"/>
    </row>
    <row r="607" spans="1:7" ht="126" customHeight="1">
      <c r="A607" s="375" t="s">
        <v>281</v>
      </c>
      <c r="B607" s="376"/>
      <c r="C607" s="58"/>
      <c r="D607" s="58"/>
      <c r="E607" s="58"/>
      <c r="F607" s="406" t="s">
        <v>329</v>
      </c>
      <c r="G607" s="415" t="s">
        <v>191</v>
      </c>
    </row>
    <row r="608" spans="1:7" ht="13.5" customHeight="1">
      <c r="A608" s="156"/>
      <c r="B608" s="21" t="s">
        <v>290</v>
      </c>
      <c r="C608" s="384"/>
      <c r="D608" s="384"/>
      <c r="E608" s="384"/>
      <c r="F608" s="407"/>
      <c r="G608" s="416"/>
    </row>
    <row r="609" spans="1:7" ht="17.25" customHeight="1" thickBot="1">
      <c r="A609" s="160"/>
      <c r="B609" s="49" t="s">
        <v>387</v>
      </c>
      <c r="C609" s="50"/>
      <c r="D609" s="51"/>
      <c r="E609" s="51"/>
      <c r="F609" s="408"/>
      <c r="G609" s="417"/>
    </row>
    <row r="610" spans="1:7" ht="142.5" customHeight="1">
      <c r="A610" s="375" t="s">
        <v>282</v>
      </c>
      <c r="B610" s="376"/>
      <c r="C610" s="58"/>
      <c r="D610" s="58"/>
      <c r="E610" s="58"/>
      <c r="F610" s="406" t="s">
        <v>329</v>
      </c>
      <c r="G610" s="415" t="s">
        <v>191</v>
      </c>
    </row>
    <row r="611" spans="1:7" ht="13.5" customHeight="1">
      <c r="A611" s="156"/>
      <c r="B611" s="21" t="s">
        <v>290</v>
      </c>
      <c r="C611" s="384"/>
      <c r="D611" s="384"/>
      <c r="E611" s="384"/>
      <c r="F611" s="407"/>
      <c r="G611" s="416"/>
    </row>
    <row r="612" spans="1:7" ht="13.5" customHeight="1">
      <c r="A612" s="156"/>
      <c r="B612" s="21" t="s">
        <v>385</v>
      </c>
      <c r="C612" s="22"/>
      <c r="D612" s="23"/>
      <c r="E612" s="23"/>
      <c r="F612" s="407"/>
      <c r="G612" s="416"/>
    </row>
    <row r="613" spans="1:7" ht="14.25" customHeight="1" thickBot="1">
      <c r="A613" s="160"/>
      <c r="B613" s="49" t="s">
        <v>387</v>
      </c>
      <c r="C613" s="50"/>
      <c r="D613" s="51"/>
      <c r="E613" s="51"/>
      <c r="F613" s="408"/>
      <c r="G613" s="417"/>
    </row>
    <row r="614" spans="1:7" ht="17.25" customHeight="1">
      <c r="A614" s="588" t="s">
        <v>357</v>
      </c>
      <c r="B614" s="589"/>
      <c r="C614" s="59">
        <f>SUM(C616+C617+C618+C619)</f>
        <v>210.155</v>
      </c>
      <c r="D614" s="59">
        <f>SUM(D616+D617+D618+D619)</f>
        <v>397.411</v>
      </c>
      <c r="E614" s="268">
        <f>SUM(D614/C614)*100</f>
        <v>189.10375675096952</v>
      </c>
      <c r="F614" s="406"/>
      <c r="G614" s="582"/>
    </row>
    <row r="615" spans="1:7" ht="17.25" customHeight="1">
      <c r="A615" s="84"/>
      <c r="B615" s="120" t="s">
        <v>290</v>
      </c>
      <c r="C615" s="389"/>
      <c r="D615" s="413"/>
      <c r="E615" s="414"/>
      <c r="F615" s="407"/>
      <c r="G615" s="583"/>
    </row>
    <row r="616" spans="1:7" ht="20.25" customHeight="1">
      <c r="A616" s="84"/>
      <c r="B616" s="29" t="s">
        <v>385</v>
      </c>
      <c r="C616" s="206">
        <f>SUM(C415+C431+C479+C535+C596+C602+C612)</f>
        <v>76.511</v>
      </c>
      <c r="D616" s="206">
        <f>SUM(D415+D431+D479+D535+D596+D602+D612)</f>
        <v>91.37499999999999</v>
      </c>
      <c r="E616" s="231">
        <f>SUM(D616/C616)*100</f>
        <v>119.42727189554444</v>
      </c>
      <c r="F616" s="407"/>
      <c r="G616" s="583"/>
    </row>
    <row r="617" spans="1:7" ht="21.75" customHeight="1">
      <c r="A617" s="84"/>
      <c r="B617" s="29" t="s">
        <v>387</v>
      </c>
      <c r="C617" s="206">
        <f>SUM(C411+C421+C435+C438+C450+C453+C456+C462+C465+C468+C473+C476+C480+C484+C488+C492+C496+C503+C517+C538+C541+C545+C551+C554+C557+C560+C566+C576+C580+C592+C597+C603+C609+C613)</f>
        <v>69.14</v>
      </c>
      <c r="D617" s="206">
        <f>SUM(D411+D421+D450+D462+D465+D468+D473+D476+D480+D484+D488+D492+D496+D503+D517+D538+D541+D545+D551+D554+D557+D560+D566+D576+D580+D592+D597+D603+D609+D613)</f>
        <v>249.96200000000002</v>
      </c>
      <c r="E617" s="231">
        <f>SUM(D617/C617)*100</f>
        <v>361.5302285218398</v>
      </c>
      <c r="F617" s="407"/>
      <c r="G617" s="583"/>
    </row>
    <row r="618" spans="1:7" ht="21.75" customHeight="1">
      <c r="A618" s="84"/>
      <c r="B618" s="29" t="s">
        <v>388</v>
      </c>
      <c r="C618" s="206">
        <f>SUM(C412+C418+C441+C444+C447+C469+C481+C489+C493+C497+C500+C504+C518+C542+C546+C561+C567+C570+C573+C577+C581+C584+C587+C598+C606)</f>
        <v>58.92800000000001</v>
      </c>
      <c r="D618" s="206">
        <f>SUM(D412+D418+D441+D444+D447+D469+D481+D489+D493+D497+D500+D504+D518+D542+D546+D561+D567+D570+D573+D577+D581+D584+D587+D598+D606)</f>
        <v>55.988000000000014</v>
      </c>
      <c r="E618" s="231">
        <f>SUM(D618/C618)*100</f>
        <v>95.0108607113766</v>
      </c>
      <c r="F618" s="407"/>
      <c r="G618" s="583"/>
    </row>
    <row r="619" spans="1:7" ht="21.75" customHeight="1" thickBot="1">
      <c r="A619" s="85"/>
      <c r="B619" s="121" t="s">
        <v>287</v>
      </c>
      <c r="C619" s="207">
        <f>SUM(C547+C562+C593+C599)</f>
        <v>5.5760000000000005</v>
      </c>
      <c r="D619" s="207">
        <f>SUM(D547+D562+D593+D599)</f>
        <v>0.08600000000000001</v>
      </c>
      <c r="E619" s="344">
        <f>SUM(D619/C619)*100</f>
        <v>1.5423242467718794</v>
      </c>
      <c r="F619" s="408"/>
      <c r="G619" s="584"/>
    </row>
    <row r="620" spans="1:7" ht="38.25" customHeight="1">
      <c r="A620" s="586" t="s">
        <v>358</v>
      </c>
      <c r="B620" s="587"/>
      <c r="C620" s="193">
        <f>SUM(C622+C623+C624+C625+C626)</f>
        <v>927.6300000000001</v>
      </c>
      <c r="D620" s="193">
        <f>SUM(D622+D623+D624+D625+D626)</f>
        <v>1094.163</v>
      </c>
      <c r="E620" s="268">
        <f>SUM(D620/C620)*100</f>
        <v>117.95252417450921</v>
      </c>
      <c r="F620" s="571"/>
      <c r="G620" s="577"/>
    </row>
    <row r="621" spans="1:7" ht="15" customHeight="1">
      <c r="A621" s="84"/>
      <c r="B621" s="29" t="s">
        <v>290</v>
      </c>
      <c r="C621" s="573"/>
      <c r="D621" s="574"/>
      <c r="E621" s="547"/>
      <c r="F621" s="571"/>
      <c r="G621" s="577"/>
    </row>
    <row r="622" spans="1:7" ht="21.75" customHeight="1">
      <c r="A622" s="84"/>
      <c r="B622" s="29" t="s">
        <v>385</v>
      </c>
      <c r="C622" s="206">
        <f>SUM(C107+C239+C402+C616)</f>
        <v>90.059</v>
      </c>
      <c r="D622" s="206">
        <f>SUM(D107+D239+D402+D616)</f>
        <v>118.16299999999998</v>
      </c>
      <c r="E622" s="231">
        <f>SUM(D622/C622)*100</f>
        <v>131.2062092628166</v>
      </c>
      <c r="F622" s="571"/>
      <c r="G622" s="577"/>
    </row>
    <row r="623" spans="1:7" ht="24" customHeight="1">
      <c r="A623" s="84"/>
      <c r="B623" s="29" t="s">
        <v>387</v>
      </c>
      <c r="C623" s="206">
        <f>SUM(C108+C240+C403+C617)</f>
        <v>206.712</v>
      </c>
      <c r="D623" s="206">
        <f>SUM(D108+D240+D403+D617)</f>
        <v>365.837</v>
      </c>
      <c r="E623" s="231">
        <f>SUM(D623/C623)*100</f>
        <v>176.97908200781765</v>
      </c>
      <c r="F623" s="571"/>
      <c r="G623" s="577"/>
    </row>
    <row r="624" spans="1:7" ht="24" customHeight="1">
      <c r="A624" s="84"/>
      <c r="B624" s="29" t="s">
        <v>391</v>
      </c>
      <c r="C624" s="206">
        <f>SUM(C404)</f>
        <v>0</v>
      </c>
      <c r="D624" s="206">
        <f>SUM(D404)</f>
        <v>49.449</v>
      </c>
      <c r="E624" s="231">
        <v>0</v>
      </c>
      <c r="F624" s="571"/>
      <c r="G624" s="577"/>
    </row>
    <row r="625" spans="1:7" ht="26.25" customHeight="1">
      <c r="A625" s="84"/>
      <c r="B625" s="29" t="s">
        <v>388</v>
      </c>
      <c r="C625" s="206">
        <f>SUM(C109+C241+C405+C618)</f>
        <v>103.32800000000002</v>
      </c>
      <c r="D625" s="206">
        <f>SUM(D109+D241+D405+D618)</f>
        <v>89.85900000000001</v>
      </c>
      <c r="E625" s="231">
        <f>SUM(D625/C625)*100</f>
        <v>86.96481108702385</v>
      </c>
      <c r="F625" s="571"/>
      <c r="G625" s="577"/>
    </row>
    <row r="626" spans="1:7" ht="26.25" customHeight="1" thickBot="1">
      <c r="A626" s="85"/>
      <c r="B626" s="121" t="s">
        <v>287</v>
      </c>
      <c r="C626" s="228">
        <f>SUM(C110+C242+C406+C619)</f>
        <v>527.5310000000001</v>
      </c>
      <c r="D626" s="228">
        <f>SUM(D110+D242+D406+D619)</f>
        <v>470.8550000000001</v>
      </c>
      <c r="E626" s="344">
        <f>SUM(D626/C626)*100</f>
        <v>89.25636597659664</v>
      </c>
      <c r="F626" s="572"/>
      <c r="G626" s="578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  <row r="747" spans="1:7" ht="12.75">
      <c r="A747" s="2"/>
      <c r="B747" s="2"/>
      <c r="C747" s="2"/>
      <c r="D747" s="2"/>
      <c r="E747" s="2"/>
      <c r="F747" s="2"/>
      <c r="G747" s="2"/>
    </row>
    <row r="748" spans="1:7" ht="12.75">
      <c r="A748" s="2"/>
      <c r="B748" s="2"/>
      <c r="C748" s="2"/>
      <c r="D748" s="2"/>
      <c r="E748" s="2"/>
      <c r="F748" s="2"/>
      <c r="G748" s="2"/>
    </row>
    <row r="749" spans="1:7" ht="12.75">
      <c r="A749" s="2"/>
      <c r="B749" s="2"/>
      <c r="C749" s="2"/>
      <c r="D749" s="2"/>
      <c r="E749" s="2"/>
      <c r="F749" s="2"/>
      <c r="G749" s="2"/>
    </row>
    <row r="750" spans="1:7" ht="12.75">
      <c r="A750" s="2"/>
      <c r="B750" s="2"/>
      <c r="C750" s="2"/>
      <c r="D750" s="2"/>
      <c r="E750" s="2"/>
      <c r="F750" s="2"/>
      <c r="G750" s="2"/>
    </row>
    <row r="751" spans="1:7" ht="12.75">
      <c r="A751" s="2"/>
      <c r="B751" s="2"/>
      <c r="C751" s="2"/>
      <c r="D751" s="2"/>
      <c r="E751" s="2"/>
      <c r="F751" s="2"/>
      <c r="G751" s="2"/>
    </row>
    <row r="752" spans="1:7" ht="12.75">
      <c r="A752" s="2"/>
      <c r="B752" s="2"/>
      <c r="C752" s="2"/>
      <c r="D752" s="2"/>
      <c r="E752" s="2"/>
      <c r="F752" s="2"/>
      <c r="G752" s="2"/>
    </row>
    <row r="753" spans="1:7" ht="12.75">
      <c r="A753" s="2"/>
      <c r="B753" s="2"/>
      <c r="C753" s="2"/>
      <c r="D753" s="2"/>
      <c r="E753" s="2"/>
      <c r="F753" s="2"/>
      <c r="G753" s="2"/>
    </row>
    <row r="754" spans="1:7" ht="12.75">
      <c r="A754" s="2"/>
      <c r="B754" s="2"/>
      <c r="C754" s="2"/>
      <c r="D754" s="2"/>
      <c r="E754" s="2"/>
      <c r="F754" s="2"/>
      <c r="G754" s="2"/>
    </row>
    <row r="755" spans="1:7" ht="12.75">
      <c r="A755" s="2"/>
      <c r="B755" s="2"/>
      <c r="C755" s="2"/>
      <c r="D755" s="2"/>
      <c r="E755" s="2"/>
      <c r="F755" s="2"/>
      <c r="G755" s="2"/>
    </row>
    <row r="756" spans="1:7" ht="12.75">
      <c r="A756" s="2"/>
      <c r="B756" s="2"/>
      <c r="C756" s="2"/>
      <c r="D756" s="2"/>
      <c r="E756" s="2"/>
      <c r="F756" s="2"/>
      <c r="G756" s="2"/>
    </row>
    <row r="757" spans="1:7" ht="12.75">
      <c r="A757" s="2"/>
      <c r="B757" s="2"/>
      <c r="C757" s="2"/>
      <c r="D757" s="2"/>
      <c r="E757" s="2"/>
      <c r="F757" s="2"/>
      <c r="G757" s="2"/>
    </row>
    <row r="758" spans="1:7" ht="12.75">
      <c r="A758" s="2"/>
      <c r="B758" s="2"/>
      <c r="C758" s="2"/>
      <c r="D758" s="2"/>
      <c r="E758" s="2"/>
      <c r="F758" s="2"/>
      <c r="G758" s="2"/>
    </row>
    <row r="759" spans="1:7" ht="12.75">
      <c r="A759" s="2"/>
      <c r="B759" s="2"/>
      <c r="C759" s="2"/>
      <c r="D759" s="2"/>
      <c r="E759" s="2"/>
      <c r="F759" s="2"/>
      <c r="G759" s="2"/>
    </row>
    <row r="760" spans="1:7" ht="12.75">
      <c r="A760" s="2"/>
      <c r="B760" s="2"/>
      <c r="C760" s="2"/>
      <c r="D760" s="2"/>
      <c r="E760" s="2"/>
      <c r="F760" s="2"/>
      <c r="G760" s="2"/>
    </row>
    <row r="761" spans="1:7" ht="12.75">
      <c r="A761" s="2"/>
      <c r="B761" s="2"/>
      <c r="C761" s="2"/>
      <c r="D761" s="2"/>
      <c r="E761" s="2"/>
      <c r="F761" s="2"/>
      <c r="G761" s="2"/>
    </row>
    <row r="762" spans="1:7" ht="12.75">
      <c r="A762" s="2"/>
      <c r="B762" s="2"/>
      <c r="C762" s="2"/>
      <c r="D762" s="2"/>
      <c r="E762" s="2"/>
      <c r="F762" s="2"/>
      <c r="G762" s="2"/>
    </row>
    <row r="763" spans="1:7" ht="12.75">
      <c r="A763" s="2"/>
      <c r="B763" s="2"/>
      <c r="C763" s="2"/>
      <c r="D763" s="2"/>
      <c r="E763" s="2"/>
      <c r="F763" s="2"/>
      <c r="G763" s="2"/>
    </row>
    <row r="764" spans="1:7" ht="12.75">
      <c r="A764" s="2"/>
      <c r="B764" s="2"/>
      <c r="C764" s="2"/>
      <c r="D764" s="2"/>
      <c r="E764" s="2"/>
      <c r="F764" s="2"/>
      <c r="G764" s="2"/>
    </row>
    <row r="765" spans="1:7" ht="12.75">
      <c r="A765" s="2"/>
      <c r="B765" s="2"/>
      <c r="C765" s="2"/>
      <c r="D765" s="2"/>
      <c r="E765" s="2"/>
      <c r="F765" s="2"/>
      <c r="G765" s="2"/>
    </row>
    <row r="766" spans="1:7" ht="12.75">
      <c r="A766" s="2"/>
      <c r="B766" s="2"/>
      <c r="C766" s="2"/>
      <c r="D766" s="2"/>
      <c r="E766" s="2"/>
      <c r="F766" s="2"/>
      <c r="G766" s="2"/>
    </row>
    <row r="767" spans="1:7" ht="12.75">
      <c r="A767" s="2"/>
      <c r="B767" s="2"/>
      <c r="C767" s="2"/>
      <c r="D767" s="2"/>
      <c r="E767" s="2"/>
      <c r="F767" s="2"/>
      <c r="G767" s="2"/>
    </row>
    <row r="768" spans="1:7" ht="12.75">
      <c r="A768" s="2"/>
      <c r="B768" s="2"/>
      <c r="C768" s="2"/>
      <c r="D768" s="2"/>
      <c r="E768" s="2"/>
      <c r="F768" s="2"/>
      <c r="G768" s="2"/>
    </row>
    <row r="769" spans="1:7" ht="12.75">
      <c r="A769" s="2"/>
      <c r="B769" s="2"/>
      <c r="C769" s="2"/>
      <c r="D769" s="2"/>
      <c r="E769" s="2"/>
      <c r="F769" s="2"/>
      <c r="G769" s="2"/>
    </row>
    <row r="770" spans="1:7" ht="12.75">
      <c r="A770" s="2"/>
      <c r="B770" s="2"/>
      <c r="C770" s="2"/>
      <c r="D770" s="2"/>
      <c r="E770" s="2"/>
      <c r="F770" s="2"/>
      <c r="G770" s="2"/>
    </row>
    <row r="771" spans="1:7" ht="12.75">
      <c r="A771" s="2"/>
      <c r="B771" s="2"/>
      <c r="C771" s="2"/>
      <c r="D771" s="2"/>
      <c r="E771" s="2"/>
      <c r="F771" s="2"/>
      <c r="G771" s="2"/>
    </row>
    <row r="772" spans="1:7" ht="12.75">
      <c r="A772" s="2"/>
      <c r="B772" s="2"/>
      <c r="C772" s="2"/>
      <c r="D772" s="2"/>
      <c r="E772" s="2"/>
      <c r="F772" s="2"/>
      <c r="G772" s="2"/>
    </row>
    <row r="773" spans="1:7" ht="12.75">
      <c r="A773" s="2"/>
      <c r="B773" s="2"/>
      <c r="C773" s="2"/>
      <c r="D773" s="2"/>
      <c r="E773" s="2"/>
      <c r="F773" s="2"/>
      <c r="G773" s="2"/>
    </row>
    <row r="774" spans="1:7" ht="12.75">
      <c r="A774" s="2"/>
      <c r="B774" s="2"/>
      <c r="C774" s="2"/>
      <c r="D774" s="2"/>
      <c r="E774" s="2"/>
      <c r="F774" s="2"/>
      <c r="G774" s="2"/>
    </row>
    <row r="775" spans="1:7" ht="12.75">
      <c r="A775" s="2"/>
      <c r="B775" s="2"/>
      <c r="C775" s="2"/>
      <c r="D775" s="2"/>
      <c r="E775" s="2"/>
      <c r="F775" s="2"/>
      <c r="G775" s="2"/>
    </row>
    <row r="776" spans="1:7" ht="12.75">
      <c r="A776" s="2"/>
      <c r="B776" s="2"/>
      <c r="C776" s="2"/>
      <c r="D776" s="2"/>
      <c r="E776" s="2"/>
      <c r="F776" s="2"/>
      <c r="G776" s="2"/>
    </row>
    <row r="777" spans="1:7" ht="12.75">
      <c r="A777" s="2"/>
      <c r="B777" s="2"/>
      <c r="C777" s="2"/>
      <c r="D777" s="2"/>
      <c r="E777" s="2"/>
      <c r="F777" s="2"/>
      <c r="G777" s="2"/>
    </row>
    <row r="778" spans="1:7" ht="12.75">
      <c r="A778" s="2"/>
      <c r="B778" s="2"/>
      <c r="C778" s="2"/>
      <c r="D778" s="2"/>
      <c r="E778" s="2"/>
      <c r="F778" s="2"/>
      <c r="G778" s="2"/>
    </row>
    <row r="779" spans="1:7" ht="12.75">
      <c r="A779" s="2"/>
      <c r="B779" s="2"/>
      <c r="C779" s="2"/>
      <c r="D779" s="2"/>
      <c r="E779" s="2"/>
      <c r="F779" s="2"/>
      <c r="G779" s="2"/>
    </row>
    <row r="780" spans="1:7" ht="12.75">
      <c r="A780" s="2"/>
      <c r="B780" s="2"/>
      <c r="C780" s="2"/>
      <c r="D780" s="2"/>
      <c r="E780" s="2"/>
      <c r="F780" s="2"/>
      <c r="G780" s="2"/>
    </row>
    <row r="781" spans="1:7" ht="12.75">
      <c r="A781" s="2"/>
      <c r="B781" s="2"/>
      <c r="C781" s="2"/>
      <c r="D781" s="2"/>
      <c r="E781" s="2"/>
      <c r="F781" s="2"/>
      <c r="G781" s="2"/>
    </row>
    <row r="782" spans="1:7" ht="12.75">
      <c r="A782" s="2"/>
      <c r="B782" s="2"/>
      <c r="C782" s="2"/>
      <c r="D782" s="2"/>
      <c r="E782" s="2"/>
      <c r="F782" s="2"/>
      <c r="G782" s="2"/>
    </row>
    <row r="783" spans="1:7" ht="12.75">
      <c r="A783" s="2"/>
      <c r="B783" s="2"/>
      <c r="C783" s="2"/>
      <c r="D783" s="2"/>
      <c r="E783" s="2"/>
      <c r="F783" s="2"/>
      <c r="G783" s="2"/>
    </row>
    <row r="784" spans="1:7" ht="12.75">
      <c r="A784" s="2"/>
      <c r="B784" s="2"/>
      <c r="C784" s="2"/>
      <c r="D784" s="2"/>
      <c r="E784" s="2"/>
      <c r="F784" s="2"/>
      <c r="G784" s="2"/>
    </row>
    <row r="785" spans="1:7" ht="12.75">
      <c r="A785" s="2"/>
      <c r="B785" s="2"/>
      <c r="C785" s="2"/>
      <c r="D785" s="2"/>
      <c r="E785" s="2"/>
      <c r="F785" s="2"/>
      <c r="G785" s="2"/>
    </row>
    <row r="786" spans="1:7" ht="12.75">
      <c r="A786" s="2"/>
      <c r="B786" s="2"/>
      <c r="C786" s="2"/>
      <c r="D786" s="2"/>
      <c r="E786" s="2"/>
      <c r="F786" s="2"/>
      <c r="G786" s="2"/>
    </row>
    <row r="787" spans="1:7" ht="12.75">
      <c r="A787" s="2"/>
      <c r="B787" s="2"/>
      <c r="C787" s="2"/>
      <c r="D787" s="2"/>
      <c r="E787" s="2"/>
      <c r="F787" s="2"/>
      <c r="G787" s="2"/>
    </row>
    <row r="788" spans="1:7" ht="12.75">
      <c r="A788" s="2"/>
      <c r="B788" s="2"/>
      <c r="C788" s="2"/>
      <c r="D788" s="2"/>
      <c r="E788" s="2"/>
      <c r="F788" s="2"/>
      <c r="G788" s="2"/>
    </row>
    <row r="789" spans="1:7" ht="12.75">
      <c r="A789" s="2"/>
      <c r="B789" s="2"/>
      <c r="C789" s="2"/>
      <c r="D789" s="2"/>
      <c r="E789" s="2"/>
      <c r="F789" s="2"/>
      <c r="G789" s="2"/>
    </row>
    <row r="790" spans="1:7" ht="12.75">
      <c r="A790" s="2"/>
      <c r="B790" s="2"/>
      <c r="C790" s="2"/>
      <c r="D790" s="2"/>
      <c r="E790" s="2"/>
      <c r="F790" s="2"/>
      <c r="G790" s="2"/>
    </row>
    <row r="791" spans="1:7" ht="12.75">
      <c r="A791" s="2"/>
      <c r="B791" s="2"/>
      <c r="C791" s="2"/>
      <c r="D791" s="2"/>
      <c r="E791" s="2"/>
      <c r="F791" s="2"/>
      <c r="G791" s="2"/>
    </row>
    <row r="792" spans="1:7" ht="12.75">
      <c r="A792" s="2"/>
      <c r="B792" s="2"/>
      <c r="C792" s="2"/>
      <c r="D792" s="2"/>
      <c r="E792" s="2"/>
      <c r="F792" s="2"/>
      <c r="G792" s="2"/>
    </row>
  </sheetData>
  <sheetProtection/>
  <mergeCells count="630">
    <mergeCell ref="C135:E135"/>
    <mergeCell ref="C138:E138"/>
    <mergeCell ref="A180:G180"/>
    <mergeCell ref="F199:F201"/>
    <mergeCell ref="C200:E200"/>
    <mergeCell ref="A188:B188"/>
    <mergeCell ref="A187:B187"/>
    <mergeCell ref="C182:E182"/>
    <mergeCell ref="C218:E218"/>
    <mergeCell ref="C255:E255"/>
    <mergeCell ref="G218:G224"/>
    <mergeCell ref="C267:E267"/>
    <mergeCell ref="F263:F265"/>
    <mergeCell ref="F257:F259"/>
    <mergeCell ref="G266:G268"/>
    <mergeCell ref="G263:G265"/>
    <mergeCell ref="G68:G70"/>
    <mergeCell ref="G76:G79"/>
    <mergeCell ref="G81:G84"/>
    <mergeCell ref="G332:G335"/>
    <mergeCell ref="G131:G133"/>
    <mergeCell ref="G288:G291"/>
    <mergeCell ref="G327:G331"/>
    <mergeCell ref="G20:G25"/>
    <mergeCell ref="G50:G51"/>
    <mergeCell ref="G53:G55"/>
    <mergeCell ref="G56:G57"/>
    <mergeCell ref="F113:F115"/>
    <mergeCell ref="F65:F67"/>
    <mergeCell ref="E2:G2"/>
    <mergeCell ref="E3:G3"/>
    <mergeCell ref="E4:G4"/>
    <mergeCell ref="E5:G5"/>
    <mergeCell ref="C17:E17"/>
    <mergeCell ref="G17:G18"/>
    <mergeCell ref="F20:F25"/>
    <mergeCell ref="G27:G32"/>
    <mergeCell ref="G40:G45"/>
    <mergeCell ref="G62:G64"/>
    <mergeCell ref="G65:G67"/>
    <mergeCell ref="G59:G60"/>
    <mergeCell ref="C349:E349"/>
    <mergeCell ref="F260:F262"/>
    <mergeCell ref="A269:B269"/>
    <mergeCell ref="A340:B340"/>
    <mergeCell ref="C270:E270"/>
    <mergeCell ref="C289:E289"/>
    <mergeCell ref="F345:F347"/>
    <mergeCell ref="A348:B348"/>
    <mergeCell ref="C346:E346"/>
    <mergeCell ref="A345:B345"/>
    <mergeCell ref="G199:G201"/>
    <mergeCell ref="G71:G75"/>
    <mergeCell ref="G140:G142"/>
    <mergeCell ref="G137:G139"/>
    <mergeCell ref="G113:G115"/>
    <mergeCell ref="A11:G11"/>
    <mergeCell ref="A12:G12"/>
    <mergeCell ref="A13:G13"/>
    <mergeCell ref="F27:F32"/>
    <mergeCell ref="A25:B25"/>
    <mergeCell ref="A19:G19"/>
    <mergeCell ref="A17:B17"/>
    <mergeCell ref="A18:B18"/>
    <mergeCell ref="F17:F18"/>
    <mergeCell ref="C21:E21"/>
    <mergeCell ref="C383:E383"/>
    <mergeCell ref="A391:A392"/>
    <mergeCell ref="C370:E370"/>
    <mergeCell ref="A382:B382"/>
    <mergeCell ref="A375:B375"/>
    <mergeCell ref="C380:E380"/>
    <mergeCell ref="A372:B372"/>
    <mergeCell ref="C373:E373"/>
    <mergeCell ref="A466:B466"/>
    <mergeCell ref="A474:B474"/>
    <mergeCell ref="A379:B379"/>
    <mergeCell ref="A364:B364"/>
    <mergeCell ref="A482:B482"/>
    <mergeCell ref="F463:F465"/>
    <mergeCell ref="F466:F469"/>
    <mergeCell ref="G466:G469"/>
    <mergeCell ref="C464:E464"/>
    <mergeCell ref="C475:E475"/>
    <mergeCell ref="F474:F476"/>
    <mergeCell ref="F482:F484"/>
    <mergeCell ref="A471:B471"/>
    <mergeCell ref="A477:B477"/>
    <mergeCell ref="G474:G476"/>
    <mergeCell ref="F477:F481"/>
    <mergeCell ref="F490:F493"/>
    <mergeCell ref="E6:G6"/>
    <mergeCell ref="E7:G7"/>
    <mergeCell ref="A14:G14"/>
    <mergeCell ref="F211:F217"/>
    <mergeCell ref="G211:G217"/>
    <mergeCell ref="C478:E478"/>
    <mergeCell ref="C483:E483"/>
    <mergeCell ref="F486:F489"/>
    <mergeCell ref="G486:G489"/>
    <mergeCell ref="G482:G484"/>
    <mergeCell ref="G477:G481"/>
    <mergeCell ref="A486:B486"/>
    <mergeCell ref="A490:B490"/>
    <mergeCell ref="C487:E487"/>
    <mergeCell ref="C491:E491"/>
    <mergeCell ref="C499:E499"/>
    <mergeCell ref="G494:G497"/>
    <mergeCell ref="A494:B494"/>
    <mergeCell ref="C495:E495"/>
    <mergeCell ref="G498:G500"/>
    <mergeCell ref="A498:B498"/>
    <mergeCell ref="F498:F500"/>
    <mergeCell ref="F494:F497"/>
    <mergeCell ref="A460:B460"/>
    <mergeCell ref="A442:B442"/>
    <mergeCell ref="A448:B448"/>
    <mergeCell ref="A457:B457"/>
    <mergeCell ref="G416:G418"/>
    <mergeCell ref="A422:B422"/>
    <mergeCell ref="C420:E420"/>
    <mergeCell ref="C414:E414"/>
    <mergeCell ref="A416:B416"/>
    <mergeCell ref="F419:F421"/>
    <mergeCell ref="C417:E417"/>
    <mergeCell ref="G422:G424"/>
    <mergeCell ref="F413:F415"/>
    <mergeCell ref="C376:E376"/>
    <mergeCell ref="F364:F366"/>
    <mergeCell ref="F352:F357"/>
    <mergeCell ref="G429:G432"/>
    <mergeCell ref="G425:G428"/>
    <mergeCell ref="G413:G415"/>
    <mergeCell ref="F368:F371"/>
    <mergeCell ref="G375:G377"/>
    <mergeCell ref="F375:F377"/>
    <mergeCell ref="G419:G421"/>
    <mergeCell ref="G396:G399"/>
    <mergeCell ref="G372:G374"/>
    <mergeCell ref="C430:E430"/>
    <mergeCell ref="F445:F447"/>
    <mergeCell ref="G409:G412"/>
    <mergeCell ref="G386:G392"/>
    <mergeCell ref="A408:G408"/>
    <mergeCell ref="A400:B400"/>
    <mergeCell ref="F386:F392"/>
    <mergeCell ref="C394:E394"/>
    <mergeCell ref="A451:B451"/>
    <mergeCell ref="A511:B511"/>
    <mergeCell ref="A508:B508"/>
    <mergeCell ref="A509:B509"/>
    <mergeCell ref="A470:G470"/>
    <mergeCell ref="C467:E467"/>
    <mergeCell ref="C472:E472"/>
    <mergeCell ref="F471:F473"/>
    <mergeCell ref="A463:B463"/>
    <mergeCell ref="A454:B454"/>
    <mergeCell ref="C458:E458"/>
    <mergeCell ref="G457:G459"/>
    <mergeCell ref="G451:G453"/>
    <mergeCell ref="F454:F456"/>
    <mergeCell ref="C455:E455"/>
    <mergeCell ref="F457:F459"/>
    <mergeCell ref="C452:E452"/>
    <mergeCell ref="F555:F557"/>
    <mergeCell ref="F358:F363"/>
    <mergeCell ref="A502:A504"/>
    <mergeCell ref="G533:G535"/>
    <mergeCell ref="A519:B519"/>
    <mergeCell ref="A523:B523"/>
    <mergeCell ref="G501:G504"/>
    <mergeCell ref="A515:B515"/>
    <mergeCell ref="A506:B506"/>
    <mergeCell ref="A510:B510"/>
    <mergeCell ref="A548:B548"/>
    <mergeCell ref="C544:E544"/>
    <mergeCell ref="A555:B555"/>
    <mergeCell ref="C549:E550"/>
    <mergeCell ref="C553:E553"/>
    <mergeCell ref="A552:B552"/>
    <mergeCell ref="A543:B543"/>
    <mergeCell ref="C540:E540"/>
    <mergeCell ref="A536:B536"/>
    <mergeCell ref="A539:B539"/>
    <mergeCell ref="G539:G542"/>
    <mergeCell ref="G548:G551"/>
    <mergeCell ref="G582:G584"/>
    <mergeCell ref="G555:G557"/>
    <mergeCell ref="G552:G554"/>
    <mergeCell ref="G558:G562"/>
    <mergeCell ref="A585:B585"/>
    <mergeCell ref="A600:B600"/>
    <mergeCell ref="A590:B590"/>
    <mergeCell ref="G564:G567"/>
    <mergeCell ref="G571:G573"/>
    <mergeCell ref="G585:G587"/>
    <mergeCell ref="A620:B620"/>
    <mergeCell ref="A614:B614"/>
    <mergeCell ref="A604:B604"/>
    <mergeCell ref="A589:B589"/>
    <mergeCell ref="A595:A599"/>
    <mergeCell ref="G607:G609"/>
    <mergeCell ref="G604:G606"/>
    <mergeCell ref="C608:E608"/>
    <mergeCell ref="C601:E601"/>
    <mergeCell ref="F604:F606"/>
    <mergeCell ref="G610:G613"/>
    <mergeCell ref="F594:F599"/>
    <mergeCell ref="F585:F587"/>
    <mergeCell ref="G620:G626"/>
    <mergeCell ref="A588:G588"/>
    <mergeCell ref="C611:E611"/>
    <mergeCell ref="F607:F609"/>
    <mergeCell ref="F600:F603"/>
    <mergeCell ref="G614:G619"/>
    <mergeCell ref="G600:G603"/>
    <mergeCell ref="G574:G577"/>
    <mergeCell ref="C595:E595"/>
    <mergeCell ref="C579:E579"/>
    <mergeCell ref="F589:F591"/>
    <mergeCell ref="F592:F593"/>
    <mergeCell ref="C583:E583"/>
    <mergeCell ref="G578:G579"/>
    <mergeCell ref="G589:G591"/>
    <mergeCell ref="G592:G593"/>
    <mergeCell ref="G594:G599"/>
    <mergeCell ref="C572:E572"/>
    <mergeCell ref="C621:E621"/>
    <mergeCell ref="C605:E605"/>
    <mergeCell ref="C615:E615"/>
    <mergeCell ref="C586:E586"/>
    <mergeCell ref="C575:E575"/>
    <mergeCell ref="F571:F573"/>
    <mergeCell ref="F620:F626"/>
    <mergeCell ref="F574:F577"/>
    <mergeCell ref="F610:F613"/>
    <mergeCell ref="F614:F619"/>
    <mergeCell ref="F582:F584"/>
    <mergeCell ref="F578:F579"/>
    <mergeCell ref="F539:F541"/>
    <mergeCell ref="A529:B529"/>
    <mergeCell ref="A524:B524"/>
    <mergeCell ref="C537:E537"/>
    <mergeCell ref="F515:F528"/>
    <mergeCell ref="C516:E516"/>
    <mergeCell ref="A525:B525"/>
    <mergeCell ref="A533:B533"/>
    <mergeCell ref="F533:F535"/>
    <mergeCell ref="G536:G538"/>
    <mergeCell ref="F501:F510"/>
    <mergeCell ref="A507:B507"/>
    <mergeCell ref="A505:B505"/>
    <mergeCell ref="F536:F538"/>
    <mergeCell ref="G515:G518"/>
    <mergeCell ref="A610:B610"/>
    <mergeCell ref="A594:B594"/>
    <mergeCell ref="A607:B607"/>
    <mergeCell ref="C591:E591"/>
    <mergeCell ref="G460:G462"/>
    <mergeCell ref="C461:E461"/>
    <mergeCell ref="F460:F462"/>
    <mergeCell ref="C559:E559"/>
    <mergeCell ref="A485:G485"/>
    <mergeCell ref="A558:B558"/>
    <mergeCell ref="G490:G493"/>
    <mergeCell ref="G511:G514"/>
    <mergeCell ref="G543:G546"/>
    <mergeCell ref="F543:F546"/>
    <mergeCell ref="A445:B445"/>
    <mergeCell ref="A419:B419"/>
    <mergeCell ref="C565:E565"/>
    <mergeCell ref="F568:F570"/>
    <mergeCell ref="C556:E556"/>
    <mergeCell ref="C569:E569"/>
    <mergeCell ref="C502:E502"/>
    <mergeCell ref="F552:F554"/>
    <mergeCell ref="F548:F551"/>
    <mergeCell ref="F558:F562"/>
    <mergeCell ref="G196:G198"/>
    <mergeCell ref="G193:G195"/>
    <mergeCell ref="A170:B170"/>
    <mergeCell ref="A181:B181"/>
    <mergeCell ref="G454:G456"/>
    <mergeCell ref="F451:F453"/>
    <mergeCell ref="C427:E427"/>
    <mergeCell ref="F425:F428"/>
    <mergeCell ref="F433:F435"/>
    <mergeCell ref="F429:F432"/>
    <mergeCell ref="C443:E443"/>
    <mergeCell ref="A211:B211"/>
    <mergeCell ref="F167:F169"/>
    <mergeCell ref="C223:E223"/>
    <mergeCell ref="G448:G450"/>
    <mergeCell ref="A237:B237"/>
    <mergeCell ref="A217:B217"/>
    <mergeCell ref="C235:E235"/>
    <mergeCell ref="A225:B225"/>
    <mergeCell ref="C226:E226"/>
    <mergeCell ref="A234:B234"/>
    <mergeCell ref="G134:G136"/>
    <mergeCell ref="G143:G145"/>
    <mergeCell ref="G146:G148"/>
    <mergeCell ref="F134:F136"/>
    <mergeCell ref="F140:F142"/>
    <mergeCell ref="A85:B85"/>
    <mergeCell ref="C72:E72"/>
    <mergeCell ref="F81:F82"/>
    <mergeCell ref="A112:G112"/>
    <mergeCell ref="F102:F104"/>
    <mergeCell ref="A111:G111"/>
    <mergeCell ref="G98:G100"/>
    <mergeCell ref="G85:G88"/>
    <mergeCell ref="A149:B149"/>
    <mergeCell ref="C147:E147"/>
    <mergeCell ref="C144:E144"/>
    <mergeCell ref="A140:B140"/>
    <mergeCell ref="C141:E141"/>
    <mergeCell ref="F40:F45"/>
    <mergeCell ref="A33:B33"/>
    <mergeCell ref="C60:E60"/>
    <mergeCell ref="A31:B31"/>
    <mergeCell ref="A50:B50"/>
    <mergeCell ref="A32:B32"/>
    <mergeCell ref="A34:B34"/>
    <mergeCell ref="A40:B40"/>
    <mergeCell ref="F53:F55"/>
    <mergeCell ref="C35:E35"/>
    <mergeCell ref="A46:B46"/>
    <mergeCell ref="C66:E66"/>
    <mergeCell ref="C103:E103"/>
    <mergeCell ref="A103:A104"/>
    <mergeCell ref="C77:E77"/>
    <mergeCell ref="A98:B98"/>
    <mergeCell ref="A102:B102"/>
    <mergeCell ref="A68:B68"/>
    <mergeCell ref="A65:B65"/>
    <mergeCell ref="A53:B53"/>
    <mergeCell ref="A56:B56"/>
    <mergeCell ref="C106:E106"/>
    <mergeCell ref="A95:A97"/>
    <mergeCell ref="A89:B89"/>
    <mergeCell ref="C90:E90"/>
    <mergeCell ref="C95:E95"/>
    <mergeCell ref="A90:A91"/>
    <mergeCell ref="A94:B94"/>
    <mergeCell ref="A105:B105"/>
    <mergeCell ref="A59:B59"/>
    <mergeCell ref="A20:B20"/>
    <mergeCell ref="A26:B26"/>
    <mergeCell ref="A24:B24"/>
    <mergeCell ref="C41:E41"/>
    <mergeCell ref="A27:B27"/>
    <mergeCell ref="C28:E28"/>
    <mergeCell ref="A146:B146"/>
    <mergeCell ref="A143:B143"/>
    <mergeCell ref="A119:B119"/>
    <mergeCell ref="A131:B131"/>
    <mergeCell ref="A125:B125"/>
    <mergeCell ref="A128:B128"/>
    <mergeCell ref="A120:A121"/>
    <mergeCell ref="A137:B137"/>
    <mergeCell ref="F46:F48"/>
    <mergeCell ref="F50:F51"/>
    <mergeCell ref="C63:E63"/>
    <mergeCell ref="F59:F60"/>
    <mergeCell ref="F56:F58"/>
    <mergeCell ref="C57:E57"/>
    <mergeCell ref="F62:F64"/>
    <mergeCell ref="A62:B62"/>
    <mergeCell ref="F68:F70"/>
    <mergeCell ref="A176:B176"/>
    <mergeCell ref="A155:B155"/>
    <mergeCell ref="C86:E86"/>
    <mergeCell ref="A76:B76"/>
    <mergeCell ref="C123:E123"/>
    <mergeCell ref="A173:B173"/>
    <mergeCell ref="A158:B158"/>
    <mergeCell ref="A167:B167"/>
    <mergeCell ref="A439:B439"/>
    <mergeCell ref="C264:E264"/>
    <mergeCell ref="C281:E281"/>
    <mergeCell ref="C334:E334"/>
    <mergeCell ref="C423:E423"/>
    <mergeCell ref="C277:E277"/>
    <mergeCell ref="A272:B272"/>
    <mergeCell ref="C273:E273"/>
    <mergeCell ref="A386:B386"/>
    <mergeCell ref="A390:B390"/>
    <mergeCell ref="A436:B436"/>
    <mergeCell ref="A433:B433"/>
    <mergeCell ref="F396:F399"/>
    <mergeCell ref="F379:F381"/>
    <mergeCell ref="A393:B393"/>
    <mergeCell ref="A387:A389"/>
    <mergeCell ref="C410:E410"/>
    <mergeCell ref="A429:B429"/>
    <mergeCell ref="A413:B413"/>
    <mergeCell ref="A425:B425"/>
    <mergeCell ref="F448:F450"/>
    <mergeCell ref="C449:E449"/>
    <mergeCell ref="F436:F438"/>
    <mergeCell ref="F442:F444"/>
    <mergeCell ref="C440:E440"/>
    <mergeCell ref="A409:B409"/>
    <mergeCell ref="A248:B248"/>
    <mergeCell ref="A254:B254"/>
    <mergeCell ref="A305:B305"/>
    <mergeCell ref="A396:B396"/>
    <mergeCell ref="A321:B321"/>
    <mergeCell ref="A301:B301"/>
    <mergeCell ref="A337:B337"/>
    <mergeCell ref="A260:B260"/>
    <mergeCell ref="A309:B309"/>
    <mergeCell ref="A243:G243"/>
    <mergeCell ref="G248:G250"/>
    <mergeCell ref="F254:F256"/>
    <mergeCell ref="A407:G407"/>
    <mergeCell ref="G348:G351"/>
    <mergeCell ref="C365:E365"/>
    <mergeCell ref="C387:E387"/>
    <mergeCell ref="C401:E401"/>
    <mergeCell ref="C397:E397"/>
    <mergeCell ref="C391:E391"/>
    <mergeCell ref="A578:B578"/>
    <mergeCell ref="A582:B582"/>
    <mergeCell ref="A501:B501"/>
    <mergeCell ref="A574:B574"/>
    <mergeCell ref="A571:B571"/>
    <mergeCell ref="A549:B549"/>
    <mergeCell ref="A568:B568"/>
    <mergeCell ref="A564:B564"/>
    <mergeCell ref="A563:G563"/>
    <mergeCell ref="F564:F567"/>
    <mergeCell ref="F422:F424"/>
    <mergeCell ref="F340:F342"/>
    <mergeCell ref="F321:F326"/>
    <mergeCell ref="F416:F418"/>
    <mergeCell ref="F409:F411"/>
    <mergeCell ref="F332:F335"/>
    <mergeCell ref="F372:F374"/>
    <mergeCell ref="F382:F384"/>
    <mergeCell ref="F393:F394"/>
    <mergeCell ref="F348:F351"/>
    <mergeCell ref="A336:G336"/>
    <mergeCell ref="G321:G326"/>
    <mergeCell ref="G337:G339"/>
    <mergeCell ref="F292:F299"/>
    <mergeCell ref="G305:G307"/>
    <mergeCell ref="G292:G295"/>
    <mergeCell ref="G309:G314"/>
    <mergeCell ref="F300:F304"/>
    <mergeCell ref="A315:B315"/>
    <mergeCell ref="F309:F314"/>
    <mergeCell ref="C328:E328"/>
    <mergeCell ref="A292:B292"/>
    <mergeCell ref="A284:B284"/>
    <mergeCell ref="F284:F287"/>
    <mergeCell ref="A288:B288"/>
    <mergeCell ref="A300:B300"/>
    <mergeCell ref="C306:E306"/>
    <mergeCell ref="C310:E310"/>
    <mergeCell ref="F315:F320"/>
    <mergeCell ref="F288:F291"/>
    <mergeCell ref="A244:G244"/>
    <mergeCell ref="F276:F279"/>
    <mergeCell ref="F280:F282"/>
    <mergeCell ref="C316:E316"/>
    <mergeCell ref="C252:E252"/>
    <mergeCell ref="F251:F253"/>
    <mergeCell ref="A251:B251"/>
    <mergeCell ref="C261:E261"/>
    <mergeCell ref="F266:F268"/>
    <mergeCell ref="F272:F274"/>
    <mergeCell ref="C338:E338"/>
    <mergeCell ref="A367:G367"/>
    <mergeCell ref="A352:B353"/>
    <mergeCell ref="A368:B368"/>
    <mergeCell ref="F337:F339"/>
    <mergeCell ref="G368:G371"/>
    <mergeCell ref="G364:G365"/>
    <mergeCell ref="C354:E354"/>
    <mergeCell ref="C341:E341"/>
    <mergeCell ref="A358:B359"/>
    <mergeCell ref="G260:G262"/>
    <mergeCell ref="G254:G256"/>
    <mergeCell ref="G269:G271"/>
    <mergeCell ref="A275:G275"/>
    <mergeCell ref="A263:B263"/>
    <mergeCell ref="C258:E258"/>
    <mergeCell ref="A257:B257"/>
    <mergeCell ref="G463:G465"/>
    <mergeCell ref="G257:G259"/>
    <mergeCell ref="G276:G279"/>
    <mergeCell ref="F327:F331"/>
    <mergeCell ref="G300:G304"/>
    <mergeCell ref="G284:G287"/>
    <mergeCell ref="G296:G299"/>
    <mergeCell ref="G280:G283"/>
    <mergeCell ref="G358:G363"/>
    <mergeCell ref="G315:G320"/>
    <mergeCell ref="A231:B231"/>
    <mergeCell ref="C232:E232"/>
    <mergeCell ref="A81:B81"/>
    <mergeCell ref="A114:A115"/>
    <mergeCell ref="C117:E117"/>
    <mergeCell ref="C82:E82"/>
    <mergeCell ref="A113:B113"/>
    <mergeCell ref="A152:B152"/>
    <mergeCell ref="A208:B208"/>
    <mergeCell ref="A164:B164"/>
    <mergeCell ref="A202:B202"/>
    <mergeCell ref="A205:B205"/>
    <mergeCell ref="A193:B193"/>
    <mergeCell ref="F188:F192"/>
    <mergeCell ref="A196:B196"/>
    <mergeCell ref="A199:B199"/>
    <mergeCell ref="C189:E189"/>
    <mergeCell ref="G149:G151"/>
    <mergeCell ref="G164:G166"/>
    <mergeCell ref="G167:G169"/>
    <mergeCell ref="G158:G163"/>
    <mergeCell ref="G152:G154"/>
    <mergeCell ref="G155:G157"/>
    <mergeCell ref="F305:F307"/>
    <mergeCell ref="G251:G253"/>
    <mergeCell ref="G245:G247"/>
    <mergeCell ref="F248:F250"/>
    <mergeCell ref="G170:G172"/>
    <mergeCell ref="F158:F163"/>
    <mergeCell ref="F164:F166"/>
    <mergeCell ref="A210:G210"/>
    <mergeCell ref="F173:F175"/>
    <mergeCell ref="G173:G175"/>
    <mergeCell ref="F176:F179"/>
    <mergeCell ref="G188:G192"/>
    <mergeCell ref="G181:G183"/>
    <mergeCell ref="G184:G186"/>
    <mergeCell ref="G176:G179"/>
    <mergeCell ref="C150:E150"/>
    <mergeCell ref="F146:F148"/>
    <mergeCell ref="F245:F247"/>
    <mergeCell ref="C238:E238"/>
    <mergeCell ref="C212:E212"/>
    <mergeCell ref="C206:E206"/>
    <mergeCell ref="F181:F183"/>
    <mergeCell ref="C177:E177"/>
    <mergeCell ref="C185:E185"/>
    <mergeCell ref="F205:F207"/>
    <mergeCell ref="F137:F139"/>
    <mergeCell ref="F143:F145"/>
    <mergeCell ref="F234:F236"/>
    <mergeCell ref="F202:F204"/>
    <mergeCell ref="F218:F224"/>
    <mergeCell ref="F225:F230"/>
    <mergeCell ref="F155:F157"/>
    <mergeCell ref="F184:F186"/>
    <mergeCell ref="F149:F151"/>
    <mergeCell ref="F170:F172"/>
    <mergeCell ref="F269:F271"/>
    <mergeCell ref="A296:B296"/>
    <mergeCell ref="A276:B276"/>
    <mergeCell ref="A280:B280"/>
    <mergeCell ref="C168:E168"/>
    <mergeCell ref="C174:E174"/>
    <mergeCell ref="C171:E171"/>
    <mergeCell ref="A332:B332"/>
    <mergeCell ref="A327:B327"/>
    <mergeCell ref="A266:B266"/>
    <mergeCell ref="A184:B184"/>
    <mergeCell ref="C203:E203"/>
    <mergeCell ref="A245:B245"/>
    <mergeCell ref="A222:B222"/>
    <mergeCell ref="G445:G447"/>
    <mergeCell ref="G439:G441"/>
    <mergeCell ref="A134:B134"/>
    <mergeCell ref="C153:E153"/>
    <mergeCell ref="F152:F154"/>
    <mergeCell ref="F193:F195"/>
    <mergeCell ref="F196:F198"/>
    <mergeCell ref="C156:E156"/>
    <mergeCell ref="C165:E165"/>
    <mergeCell ref="C159:E159"/>
    <mergeCell ref="C437:E437"/>
    <mergeCell ref="C446:E446"/>
    <mergeCell ref="C434:E434"/>
    <mergeCell ref="F439:F441"/>
    <mergeCell ref="G89:G91"/>
    <mergeCell ref="F89:F91"/>
    <mergeCell ref="G94:G97"/>
    <mergeCell ref="C129:E129"/>
    <mergeCell ref="C126:E126"/>
    <mergeCell ref="G102:G104"/>
    <mergeCell ref="C114:E114"/>
    <mergeCell ref="F94:F97"/>
    <mergeCell ref="C120:E120"/>
    <mergeCell ref="G128:G130"/>
    <mergeCell ref="G393:G394"/>
    <mergeCell ref="G234:G236"/>
    <mergeCell ref="G225:G230"/>
    <mergeCell ref="G202:G204"/>
    <mergeCell ref="G379:G381"/>
    <mergeCell ref="G352:G357"/>
    <mergeCell ref="G382:G384"/>
    <mergeCell ref="G205:G207"/>
    <mergeCell ref="G231:G233"/>
    <mergeCell ref="G272:G274"/>
    <mergeCell ref="A71:B71"/>
    <mergeCell ref="G471:G473"/>
    <mergeCell ref="G436:G438"/>
    <mergeCell ref="G433:G435"/>
    <mergeCell ref="G340:G344"/>
    <mergeCell ref="G345:G347"/>
    <mergeCell ref="F76:F79"/>
    <mergeCell ref="F98:F101"/>
    <mergeCell ref="F71:F75"/>
    <mergeCell ref="G442:G444"/>
    <mergeCell ref="A116:B116"/>
    <mergeCell ref="A117:A118"/>
    <mergeCell ref="A122:B122"/>
    <mergeCell ref="F131:F133"/>
    <mergeCell ref="F122:F124"/>
    <mergeCell ref="F125:F127"/>
    <mergeCell ref="F119:F121"/>
    <mergeCell ref="F128:F130"/>
    <mergeCell ref="F116:F118"/>
    <mergeCell ref="G125:G127"/>
    <mergeCell ref="C132:E132"/>
    <mergeCell ref="G116:G118"/>
    <mergeCell ref="G122:G124"/>
    <mergeCell ref="G119:G121"/>
  </mergeCells>
  <printOptions horizontalCentered="1"/>
  <pageMargins left="0.3937007874015748" right="0.3937007874015748" top="1.1811023622047245" bottom="0.3937007874015748" header="0" footer="0"/>
  <pageSetup firstPageNumber="17" useFirstPageNumber="1" horizontalDpi="600" verticalDpi="600" orientation="landscape" paperSize="9" scale="90" r:id="rId1"/>
  <headerFooter alignWithMargins="0">
    <oddHeader>&amp;C&amp;P</oddHeader>
  </headerFooter>
  <rowBreaks count="2" manualBreakCount="2">
    <brk id="32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zoomScalePageLayoutView="0" workbookViewId="0" topLeftCell="A3">
      <selection activeCell="A3" sqref="A3"/>
    </sheetView>
  </sheetViews>
  <sheetFormatPr defaultColWidth="9.00390625" defaultRowHeight="12.75"/>
  <cols>
    <col min="1" max="1" width="4.375" style="0" customWidth="1"/>
    <col min="2" max="2" width="59.125" style="0" customWidth="1"/>
    <col min="7" max="7" width="13.25390625" style="0" bestFit="1" customWidth="1"/>
    <col min="8" max="8" width="11.75390625" style="0" customWidth="1"/>
  </cols>
  <sheetData>
    <row r="2" spans="1:8" ht="18.75">
      <c r="A2" s="630" t="s">
        <v>390</v>
      </c>
      <c r="B2" s="630"/>
      <c r="C2" s="630"/>
      <c r="D2" s="630"/>
      <c r="E2" s="630"/>
      <c r="F2" s="630"/>
      <c r="G2" s="630"/>
      <c r="H2" s="63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5.75">
      <c r="A4" s="657"/>
      <c r="B4" s="659"/>
      <c r="C4" s="659"/>
      <c r="D4" s="658"/>
      <c r="E4" s="658"/>
      <c r="F4" s="658"/>
      <c r="G4" s="658"/>
      <c r="H4" s="658"/>
    </row>
    <row r="5" spans="1:8" ht="65.25" customHeight="1">
      <c r="A5" s="657"/>
      <c r="B5" s="659"/>
      <c r="C5" s="659"/>
      <c r="D5" s="183"/>
      <c r="E5" s="183"/>
      <c r="F5" s="183"/>
      <c r="G5" s="183"/>
      <c r="H5" s="183"/>
    </row>
    <row r="6" spans="1:8" ht="18" customHeight="1">
      <c r="A6" s="657"/>
      <c r="B6" s="657"/>
      <c r="C6" s="657"/>
      <c r="D6" s="657"/>
      <c r="E6" s="657"/>
      <c r="F6" s="657"/>
      <c r="G6" s="657"/>
      <c r="H6" s="657"/>
    </row>
    <row r="7" spans="1:8" ht="36" customHeight="1">
      <c r="A7" s="184"/>
      <c r="B7" s="185"/>
      <c r="C7" s="184"/>
      <c r="D7" s="184"/>
      <c r="E7" s="184"/>
      <c r="F7" s="2"/>
      <c r="G7" s="4"/>
      <c r="H7" s="4"/>
    </row>
    <row r="8" spans="1:8" ht="18.75" customHeight="1">
      <c r="A8" s="184"/>
      <c r="B8" s="185"/>
      <c r="C8" s="184"/>
      <c r="D8" s="184"/>
      <c r="E8" s="4"/>
      <c r="F8" s="4"/>
      <c r="G8" s="4"/>
      <c r="H8" s="4"/>
    </row>
    <row r="9" spans="1:8" ht="18.75" customHeight="1">
      <c r="A9" s="184"/>
      <c r="B9" s="185"/>
      <c r="C9" s="184"/>
      <c r="D9" s="184"/>
      <c r="E9" s="4"/>
      <c r="F9" s="4"/>
      <c r="G9" s="5"/>
      <c r="H9" s="5"/>
    </row>
    <row r="10" spans="1:8" ht="14.25" customHeight="1">
      <c r="A10" s="184"/>
      <c r="B10" s="186"/>
      <c r="C10" s="184"/>
      <c r="D10" s="184"/>
      <c r="E10" s="2"/>
      <c r="F10" s="2"/>
      <c r="G10" s="4"/>
      <c r="H10" s="4"/>
    </row>
    <row r="11" spans="1:8" ht="17.25" customHeight="1">
      <c r="A11" s="184"/>
      <c r="B11" s="186"/>
      <c r="C11" s="184"/>
      <c r="D11" s="184"/>
      <c r="E11" s="2"/>
      <c r="F11" s="2"/>
      <c r="G11" s="4"/>
      <c r="H11" s="4"/>
    </row>
    <row r="12" spans="1:8" ht="21" customHeight="1">
      <c r="A12" s="184"/>
      <c r="B12" s="185"/>
      <c r="C12" s="184"/>
      <c r="D12" s="184"/>
      <c r="E12" s="184"/>
      <c r="F12" s="184"/>
      <c r="G12" s="4"/>
      <c r="H12" s="4"/>
    </row>
    <row r="13" spans="1:8" ht="17.25" customHeight="1">
      <c r="A13" s="184"/>
      <c r="B13" s="185"/>
      <c r="C13" s="184"/>
      <c r="D13" s="184"/>
      <c r="E13" s="184"/>
      <c r="F13" s="184"/>
      <c r="G13" s="4"/>
      <c r="H13" s="4"/>
    </row>
    <row r="14" spans="1:8" ht="18.75" customHeight="1">
      <c r="A14" s="184"/>
      <c r="B14" s="185"/>
      <c r="C14" s="184"/>
      <c r="D14" s="184"/>
      <c r="E14" s="184"/>
      <c r="F14" s="184"/>
      <c r="G14" s="4"/>
      <c r="H14" s="4"/>
    </row>
    <row r="15" spans="1:8" ht="15.75">
      <c r="A15" s="658"/>
      <c r="B15" s="658"/>
      <c r="C15" s="658"/>
      <c r="D15" s="658"/>
      <c r="E15" s="658"/>
      <c r="F15" s="658"/>
      <c r="G15" s="658"/>
      <c r="H15" s="658"/>
    </row>
    <row r="16" spans="1:8" ht="15.75">
      <c r="A16" s="184"/>
      <c r="B16" s="185"/>
      <c r="C16" s="187"/>
      <c r="D16" s="184"/>
      <c r="E16" s="184"/>
      <c r="F16" s="2"/>
      <c r="G16" s="188"/>
      <c r="H16" s="188"/>
    </row>
    <row r="17" spans="1:8" ht="15.75">
      <c r="A17" s="184"/>
      <c r="B17" s="186"/>
      <c r="C17" s="187"/>
      <c r="D17" s="184"/>
      <c r="E17" s="2"/>
      <c r="F17" s="2"/>
      <c r="G17" s="4"/>
      <c r="H17" s="4"/>
    </row>
    <row r="18" spans="1:8" ht="15.75">
      <c r="A18" s="184"/>
      <c r="B18" s="186"/>
      <c r="C18" s="187"/>
      <c r="D18" s="184"/>
      <c r="E18" s="2"/>
      <c r="F18" s="2"/>
      <c r="G18" s="4"/>
      <c r="H18" s="4"/>
    </row>
    <row r="19" spans="1:8" ht="15.75">
      <c r="A19" s="184"/>
      <c r="B19" s="185"/>
      <c r="C19" s="187"/>
      <c r="D19" s="184"/>
      <c r="E19" s="184"/>
      <c r="F19" s="184"/>
      <c r="G19" s="188"/>
      <c r="H19" s="188"/>
    </row>
    <row r="20" spans="1:8" ht="15.75">
      <c r="A20" s="184"/>
      <c r="B20" s="185"/>
      <c r="C20" s="187"/>
      <c r="D20" s="184"/>
      <c r="E20" s="184"/>
      <c r="F20" s="184"/>
      <c r="G20" s="188"/>
      <c r="H20" s="188"/>
    </row>
    <row r="21" spans="1:8" ht="15.75">
      <c r="A21" s="184"/>
      <c r="B21" s="185"/>
      <c r="C21" s="187"/>
      <c r="D21" s="184"/>
      <c r="E21" s="184"/>
      <c r="F21" s="184"/>
      <c r="G21" s="188"/>
      <c r="H21" s="188"/>
    </row>
  </sheetData>
  <sheetProtection/>
  <mergeCells count="7">
    <mergeCell ref="A2:H2"/>
    <mergeCell ref="A6:H6"/>
    <mergeCell ref="A15:H15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User</cp:lastModifiedBy>
  <cp:lastPrinted>2012-05-25T09:42:31Z</cp:lastPrinted>
  <dcterms:created xsi:type="dcterms:W3CDTF">2007-05-21T03:04:15Z</dcterms:created>
  <dcterms:modified xsi:type="dcterms:W3CDTF">2012-05-28T06:38:37Z</dcterms:modified>
  <cp:category/>
  <cp:version/>
  <cp:contentType/>
  <cp:contentStatus/>
</cp:coreProperties>
</file>